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DEPARTAMENTO DE LOGÍSTICA, MANUTENÇÃO E COMPRAS\MARCOS OLIVEIRA DE CARVALHO\DIVERSOS CONTRATAÇÃO\"/>
    </mc:Choice>
  </mc:AlternateContent>
  <xr:revisionPtr revIDLastSave="0" documentId="13_ncr:1_{C92027B1-FBC3-4D48-BF16-06E279C48C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O DOS CUSTOS" sheetId="11" r:id="rId1"/>
    <sheet name="PLANILHA COZINHEIRO" sheetId="2" r:id="rId2"/>
    <sheet name="PLANILHA AUXILIAR DE COZINHA" sheetId="12" r:id="rId3"/>
    <sheet name="FUND. LEGAL - MEMÓRIA CÁLCULO" sheetId="13" r:id="rId4"/>
    <sheet name="UNIFORME" sheetId="3" r:id="rId5"/>
    <sheet name="EPI'S" sheetId="4" r:id="rId6"/>
    <sheet name="BENEFÍCIOS MENSAIS E DIÁRIOS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1" i="12" l="1"/>
  <c r="D88" i="12"/>
  <c r="D91" i="2"/>
  <c r="D88" i="2"/>
  <c r="D102" i="2" l="1"/>
  <c r="D102" i="12"/>
  <c r="G16" i="14" l="1"/>
  <c r="G17" i="14"/>
  <c r="G19" i="11" l="1"/>
  <c r="H19" i="11" s="1"/>
  <c r="D52" i="12" l="1"/>
  <c r="E42" i="2"/>
  <c r="G22" i="3" l="1"/>
  <c r="G20" i="11" l="1"/>
  <c r="H20" i="11" s="1"/>
  <c r="H21" i="11" l="1"/>
  <c r="G21" i="11"/>
  <c r="D145" i="12" l="1"/>
  <c r="E126" i="12"/>
  <c r="E154" i="12" s="1"/>
  <c r="E112" i="12"/>
  <c r="E116" i="12" s="1"/>
  <c r="E112" i="2"/>
  <c r="D89" i="12"/>
  <c r="D54" i="12"/>
  <c r="E131" i="12" l="1"/>
  <c r="D145" i="2"/>
  <c r="C138" i="2" s="1"/>
  <c r="D138" i="2" s="1"/>
  <c r="E126" i="2" l="1"/>
  <c r="E116" i="2"/>
  <c r="D89" i="2"/>
  <c r="E131" i="2" l="1"/>
  <c r="E154" i="2"/>
  <c r="G25" i="4" l="1"/>
  <c r="G21" i="3" l="1"/>
  <c r="D106" i="12" l="1"/>
  <c r="D106" i="2"/>
  <c r="C138" i="12" l="1"/>
  <c r="D138" i="12" s="1"/>
  <c r="F111" i="12"/>
  <c r="D105" i="12"/>
  <c r="D104" i="12"/>
  <c r="D103" i="12"/>
  <c r="L97" i="12"/>
  <c r="M92" i="12"/>
  <c r="M95" i="12" s="1"/>
  <c r="M96" i="12" s="1"/>
  <c r="L98" i="12" s="1"/>
  <c r="F78" i="12"/>
  <c r="F77" i="12"/>
  <c r="F76" i="12"/>
  <c r="J75" i="12"/>
  <c r="F75" i="12"/>
  <c r="J74" i="12"/>
  <c r="F74" i="12"/>
  <c r="J73" i="12"/>
  <c r="F73" i="12"/>
  <c r="D63" i="12"/>
  <c r="D69" i="12" s="1"/>
  <c r="D92" i="12" s="1"/>
  <c r="H50" i="12"/>
  <c r="E40" i="12"/>
  <c r="E72" i="12" s="1"/>
  <c r="H31" i="12"/>
  <c r="H30" i="12"/>
  <c r="E47" i="12" l="1"/>
  <c r="E48" i="12" s="1"/>
  <c r="M98" i="12"/>
  <c r="F48" i="12"/>
  <c r="M93" i="12"/>
  <c r="M94" i="12" s="1"/>
  <c r="E93" i="12" l="1"/>
  <c r="E53" i="12"/>
  <c r="E52" i="12"/>
  <c r="E91" i="12"/>
  <c r="E92" i="12" s="1"/>
  <c r="E56" i="12"/>
  <c r="E88" i="12"/>
  <c r="E89" i="12" s="1"/>
  <c r="E90" i="12"/>
  <c r="E79" i="12"/>
  <c r="E84" i="12" s="1"/>
  <c r="H29" i="12"/>
  <c r="H32" i="12" s="1"/>
  <c r="J72" i="12"/>
  <c r="F72" i="12"/>
  <c r="E95" i="12"/>
  <c r="E127" i="12"/>
  <c r="F53" i="12"/>
  <c r="F67" i="12"/>
  <c r="F68" i="12"/>
  <c r="F64" i="12"/>
  <c r="F90" i="12"/>
  <c r="F65" i="12"/>
  <c r="F66" i="12"/>
  <c r="E150" i="12"/>
  <c r="F93" i="12"/>
  <c r="F62" i="12"/>
  <c r="G24" i="4"/>
  <c r="E94" i="12" l="1"/>
  <c r="E152" i="12" s="1"/>
  <c r="F52" i="12"/>
  <c r="F157" i="12" s="1"/>
  <c r="H23" i="12" s="1"/>
  <c r="E54" i="12"/>
  <c r="E55" i="12" s="1"/>
  <c r="E97" i="12" l="1"/>
  <c r="E57" i="12"/>
  <c r="E58" i="12" s="1"/>
  <c r="E61" i="12" s="1"/>
  <c r="E82" i="12"/>
  <c r="E129" i="12"/>
  <c r="E67" i="12" l="1"/>
  <c r="E63" i="12"/>
  <c r="E66" i="12"/>
  <c r="E62" i="12"/>
  <c r="E65" i="12"/>
  <c r="E68" i="12"/>
  <c r="E64" i="12"/>
  <c r="E69" i="12" l="1"/>
  <c r="E83" i="12" s="1"/>
  <c r="E85" i="12" s="1"/>
  <c r="E128" i="12" s="1"/>
  <c r="E96" i="12" l="1"/>
  <c r="E98" i="12" s="1"/>
  <c r="E151" i="12"/>
  <c r="G23" i="4"/>
  <c r="G22" i="4"/>
  <c r="G21" i="4"/>
  <c r="G20" i="4"/>
  <c r="G19" i="4"/>
  <c r="G18" i="4"/>
  <c r="G17" i="4"/>
  <c r="G16" i="4"/>
  <c r="G20" i="3"/>
  <c r="G19" i="3"/>
  <c r="G18" i="3"/>
  <c r="G17" i="3"/>
  <c r="G16" i="3"/>
  <c r="G23" i="3" l="1"/>
  <c r="E103" i="12"/>
  <c r="E102" i="12"/>
  <c r="E107" i="12"/>
  <c r="E104" i="12"/>
  <c r="E106" i="12"/>
  <c r="E105" i="12"/>
  <c r="G26" i="4"/>
  <c r="E108" i="12" l="1"/>
  <c r="E115" i="12" s="1"/>
  <c r="E117" i="12" s="1"/>
  <c r="E118" i="12" s="1"/>
  <c r="E153" i="12" s="1"/>
  <c r="E155" i="12" s="1"/>
  <c r="E130" i="12" l="1"/>
  <c r="E132" i="12" s="1"/>
  <c r="E135" i="12" s="1"/>
  <c r="E136" i="12" s="1"/>
  <c r="E40" i="2"/>
  <c r="E72" i="2" s="1"/>
  <c r="D63" i="2"/>
  <c r="D105" i="2"/>
  <c r="H30" i="2"/>
  <c r="E79" i="2" l="1"/>
  <c r="E84" i="2" s="1"/>
  <c r="E47" i="2"/>
  <c r="E48" i="2" s="1"/>
  <c r="E137" i="12"/>
  <c r="E138" i="12" s="1"/>
  <c r="E144" i="12" s="1"/>
  <c r="E93" i="2" l="1"/>
  <c r="E56" i="2"/>
  <c r="E127" i="2"/>
  <c r="E88" i="2"/>
  <c r="E89" i="2" s="1"/>
  <c r="E91" i="2"/>
  <c r="E90" i="2"/>
  <c r="E141" i="12"/>
  <c r="E140" i="12"/>
  <c r="E150" i="2"/>
  <c r="E145" i="12" l="1"/>
  <c r="E146" i="12" s="1"/>
  <c r="E147" i="12" s="1"/>
  <c r="E156" i="12" s="1"/>
  <c r="E157" i="12" s="1"/>
  <c r="H69" i="12" s="1"/>
  <c r="F73" i="2"/>
  <c r="D104" i="2"/>
  <c r="D103" i="2"/>
  <c r="L97" i="2"/>
  <c r="M92" i="2"/>
  <c r="M95" i="2" s="1"/>
  <c r="M96" i="2" s="1"/>
  <c r="L98" i="2" s="1"/>
  <c r="F78" i="2"/>
  <c r="F77" i="2"/>
  <c r="F76" i="2"/>
  <c r="J75" i="2"/>
  <c r="F75" i="2"/>
  <c r="J74" i="2"/>
  <c r="D69" i="2"/>
  <c r="D92" i="2" s="1"/>
  <c r="E92" i="2" s="1"/>
  <c r="E94" i="2" s="1"/>
  <c r="E53" i="2"/>
  <c r="D52" i="2"/>
  <c r="H50" i="2"/>
  <c r="E52" i="2" l="1"/>
  <c r="E54" i="2" s="1"/>
  <c r="E55" i="2" s="1"/>
  <c r="E82" i="2" s="1"/>
  <c r="D54" i="2"/>
  <c r="H33" i="12"/>
  <c r="H42" i="12" s="1"/>
  <c r="H43" i="12" s="1"/>
  <c r="E97" i="2"/>
  <c r="E129" i="2"/>
  <c r="E152" i="2"/>
  <c r="H31" i="2"/>
  <c r="M98" i="2"/>
  <c r="J73" i="2"/>
  <c r="H29" i="2"/>
  <c r="F72" i="2"/>
  <c r="J72" i="2"/>
  <c r="M93" i="2"/>
  <c r="M94" i="2" s="1"/>
  <c r="F74" i="2"/>
  <c r="H45" i="12" l="1"/>
  <c r="H46" i="12" s="1"/>
  <c r="H51" i="12"/>
  <c r="H52" i="12" s="1"/>
  <c r="H34" i="12"/>
  <c r="H35" i="12" s="1"/>
  <c r="E57" i="2"/>
  <c r="E58" i="2" s="1"/>
  <c r="E61" i="2" s="1"/>
  <c r="H39" i="12"/>
  <c r="H40" i="12" s="1"/>
  <c r="H48" i="12"/>
  <c r="H49" i="12" s="1"/>
  <c r="H32" i="2"/>
  <c r="F48" i="2"/>
  <c r="F67" i="2"/>
  <c r="E95" i="2"/>
  <c r="F62" i="2"/>
  <c r="F65" i="2"/>
  <c r="F68" i="2"/>
  <c r="F93" i="2"/>
  <c r="F90" i="2"/>
  <c r="F66" i="2"/>
  <c r="F64" i="2"/>
  <c r="F53" i="2"/>
  <c r="H53" i="12" l="1"/>
  <c r="G57" i="12" s="1"/>
  <c r="H66" i="12" s="1"/>
  <c r="F52" i="2"/>
  <c r="H70" i="12" l="1"/>
  <c r="H71" i="12" s="1"/>
  <c r="E68" i="2"/>
  <c r="E66" i="2" l="1"/>
  <c r="E64" i="2"/>
  <c r="E62" i="2"/>
  <c r="E67" i="2"/>
  <c r="E63" i="2"/>
  <c r="E65" i="2"/>
  <c r="E69" i="2" l="1"/>
  <c r="E83" i="2" s="1"/>
  <c r="E85" i="2" s="1"/>
  <c r="E96" i="2" s="1"/>
  <c r="E98" i="2" s="1"/>
  <c r="E102" i="2" s="1"/>
  <c r="F111" i="2"/>
  <c r="F157" i="2" s="1"/>
  <c r="H23" i="2" s="1"/>
  <c r="E151" i="2" l="1"/>
  <c r="E128" i="2"/>
  <c r="E103" i="2"/>
  <c r="E104" i="2"/>
  <c r="E106" i="2"/>
  <c r="E107" i="2"/>
  <c r="E105" i="2"/>
  <c r="E108" i="2" l="1"/>
  <c r="E115" i="2" s="1"/>
  <c r="E117" i="2" s="1"/>
  <c r="E118" i="2" s="1"/>
  <c r="E153" i="2" l="1"/>
  <c r="E155" i="2" s="1"/>
  <c r="E130" i="2"/>
  <c r="E132" i="2" s="1"/>
  <c r="E135" i="2" l="1"/>
  <c r="E136" i="2" l="1"/>
  <c r="E137" i="2" s="1"/>
  <c r="E138" i="2" s="1"/>
  <c r="E140" i="2" l="1"/>
  <c r="E144" i="2"/>
  <c r="E141" i="2"/>
  <c r="E145" i="2" l="1"/>
  <c r="E146" i="2" s="1"/>
  <c r="E147" i="2" s="1"/>
  <c r="E156" i="2" s="1"/>
  <c r="E157" i="2" s="1"/>
  <c r="H33" i="2" s="1"/>
  <c r="H39" i="2" s="1"/>
  <c r="H40" i="2" s="1"/>
  <c r="H69" i="2" l="1"/>
  <c r="H34" i="2"/>
  <c r="H35" i="2" s="1"/>
  <c r="H42" i="2"/>
  <c r="H43" i="2" s="1"/>
  <c r="H48" i="2"/>
  <c r="H49" i="2" s="1"/>
  <c r="H51" i="2"/>
  <c r="H52" i="2" s="1"/>
  <c r="H45" i="2"/>
  <c r="H46" i="2" s="1"/>
  <c r="H53" i="2" l="1"/>
  <c r="G57" i="2" s="1"/>
  <c r="H70" i="2" s="1"/>
  <c r="H71" i="2" s="1"/>
  <c r="H6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Profº Walter S. Gouvêa</author>
    <author>Profº Walter Gouvea</author>
  </authors>
  <commentList>
    <comment ref="F55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  <comment ref="F61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F63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F90" authorId="1" shapeId="0" xr:uid="{00000000-0006-0000-0100-000004000000}">
      <text>
        <r>
          <rPr>
            <b/>
            <sz val="9"/>
            <color indexed="81"/>
            <rFont val="Segoe UI"/>
            <family val="2"/>
          </rPr>
          <t>Profº Walter Gouvea:</t>
        </r>
        <r>
          <rPr>
            <sz val="9"/>
            <color indexed="81"/>
            <rFont val="Segoe UI"/>
            <family val="2"/>
          </rPr>
          <t xml:space="preserve">
ATENÇÃO"! SE TIVERMOS CONTA VINCULADA, SOBRE ESSE VALOR DEVEMOS APLICAR O PERCENTUAL DO SUBMODULO 2.2</t>
        </r>
      </text>
    </comment>
    <comment ref="F147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Profº Walter S. Gouvêa</author>
    <author>Profº Walter Gouvea</author>
  </authors>
  <commentList>
    <comment ref="F55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  <comment ref="F61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F63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F90" authorId="1" shapeId="0" xr:uid="{00000000-0006-0000-0200-000004000000}">
      <text>
        <r>
          <rPr>
            <b/>
            <sz val="9"/>
            <color indexed="81"/>
            <rFont val="Segoe UI"/>
            <family val="2"/>
          </rPr>
          <t>Profº Walter Gouvea:</t>
        </r>
        <r>
          <rPr>
            <sz val="9"/>
            <color indexed="81"/>
            <rFont val="Segoe UI"/>
            <family val="2"/>
          </rPr>
          <t xml:space="preserve">
ATENÇÃO"! SE TIVERMOS CONTA VINCULADA, SOBRE ESSE VALOR DEVEMOS APLICAR O PERCENTUAL DO SUBMODULO 2.2</t>
        </r>
      </text>
    </comment>
    <comment ref="F147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</commentList>
</comments>
</file>

<file path=xl/sharedStrings.xml><?xml version="1.0" encoding="utf-8"?>
<sst xmlns="http://schemas.openxmlformats.org/spreadsheetml/2006/main" count="953" uniqueCount="400">
  <si>
    <t>PLANILHA DE CUSTOS E FORMAÇÃO DE PREÇOS</t>
  </si>
  <si>
    <t>EXEQUIBILIDADE</t>
  </si>
  <si>
    <t>REPACTUAÇÃO</t>
  </si>
  <si>
    <t>A</t>
  </si>
  <si>
    <t>ETAPA I</t>
  </si>
  <si>
    <t>B</t>
  </si>
  <si>
    <t>CUSTOS OBRIGATÓRIOS (C.O.)</t>
  </si>
  <si>
    <t>C</t>
  </si>
  <si>
    <t>TOTAL ETAPA I</t>
  </si>
  <si>
    <t>D</t>
  </si>
  <si>
    <t>ETAPA II</t>
  </si>
  <si>
    <t>RETENÇÕES, DEDUÇÕES E AMORTIZAÇÕES</t>
  </si>
  <si>
    <t>POSTO</t>
  </si>
  <si>
    <t xml:space="preserve">INSS </t>
  </si>
  <si>
    <t>DEDUÇÕES</t>
  </si>
  <si>
    <t>VALE TRANSPORTE</t>
  </si>
  <si>
    <t>VALE ALIMENTAÇÃO</t>
  </si>
  <si>
    <r>
      <t xml:space="preserve">INSUMOS </t>
    </r>
    <r>
      <rPr>
        <i/>
        <u/>
        <sz val="14"/>
        <rFont val="Calibri"/>
        <family val="2"/>
        <scheme val="minor"/>
      </rPr>
      <t>(sem uniformes)</t>
    </r>
  </si>
  <si>
    <t>TOTAL DAS DEDUÇÕES</t>
  </si>
  <si>
    <t>VALOR TOTAL EMPREG.</t>
  </si>
  <si>
    <t>VALOR INCIDÊNCIA 11% INSS</t>
  </si>
  <si>
    <t>Total</t>
  </si>
  <si>
    <t xml:space="preserve">IRPJ </t>
  </si>
  <si>
    <t>COM MATERIAL: 1,2%</t>
  </si>
  <si>
    <t>SEM MATERIAL: 4,8%</t>
  </si>
  <si>
    <t>VALOR TOTAL EMPREG. (1,2%)</t>
  </si>
  <si>
    <t>Salário-Base</t>
  </si>
  <si>
    <t>M, CCT</t>
  </si>
  <si>
    <t>Adicional de Periculosidade</t>
  </si>
  <si>
    <t>CSLL</t>
  </si>
  <si>
    <t>NM</t>
  </si>
  <si>
    <t>Adicional de Insalubridade</t>
  </si>
  <si>
    <t>Adicional Noturno</t>
  </si>
  <si>
    <t>E</t>
  </si>
  <si>
    <t xml:space="preserve">Adicional de Hora Noturna Reduzida </t>
  </si>
  <si>
    <t>COFINS</t>
  </si>
  <si>
    <t>F</t>
  </si>
  <si>
    <t>G</t>
  </si>
  <si>
    <t>TOTAL</t>
  </si>
  <si>
    <t>PIS/PASEP</t>
  </si>
  <si>
    <t>2.1</t>
  </si>
  <si>
    <t>13º  Salário, Férias e Adicional de Férias</t>
  </si>
  <si>
    <t>13º (décimo terceiro) Salário</t>
  </si>
  <si>
    <t>Férias e Adicional de Férias</t>
  </si>
  <si>
    <t>TOTAL - ETAPA II</t>
  </si>
  <si>
    <r>
      <t>ETAPA I + ETAPA II (</t>
    </r>
    <r>
      <rPr>
        <b/>
        <sz val="18"/>
        <color rgb="FFFF0000"/>
        <rFont val="Calibri"/>
        <family val="2"/>
        <scheme val="minor"/>
      </rPr>
      <t>TOTAL "E1E2"</t>
    </r>
    <r>
      <rPr>
        <b/>
        <sz val="18"/>
        <color rgb="FF0033CC"/>
        <rFont val="Calibri"/>
        <family val="2"/>
        <scheme val="minor"/>
      </rPr>
      <t>)</t>
    </r>
  </si>
  <si>
    <t xml:space="preserve"> MÓDULO 1</t>
  </si>
  <si>
    <t>TOTAL: CUSTOS OBRIGATÓRIOS + RETENÇÕES</t>
  </si>
  <si>
    <t>2.2</t>
  </si>
  <si>
    <t>GPS, FGTS e outras contribuições</t>
  </si>
  <si>
    <t>RETENÇÃO 11% - IN 971</t>
  </si>
  <si>
    <t>SALÁRIO EDUCAÇÃO</t>
  </si>
  <si>
    <t xml:space="preserve">ETAPA III </t>
  </si>
  <si>
    <t>SESI / SESC</t>
  </si>
  <si>
    <t>DEMONSTRAÇÃO DA EXEQUIBILIDADE</t>
  </si>
  <si>
    <t>SENAI / SENAC</t>
  </si>
  <si>
    <t>Nº DE POSTOS DO CONTRATO</t>
  </si>
  <si>
    <t>SEBRAE</t>
  </si>
  <si>
    <r>
      <t>TOTAL POR POSTO "</t>
    </r>
    <r>
      <rPr>
        <b/>
        <sz val="16"/>
        <color rgb="FFFF0000"/>
        <rFont val="Calibri"/>
        <family val="2"/>
        <scheme val="minor"/>
      </rPr>
      <t>E1E2</t>
    </r>
    <r>
      <rPr>
        <b/>
        <sz val="16"/>
        <rFont val="Calibri"/>
        <family val="2"/>
        <scheme val="minor"/>
      </rPr>
      <t xml:space="preserve">": </t>
    </r>
    <r>
      <rPr>
        <i/>
        <sz val="10"/>
        <color rgb="FFFF0000"/>
        <rFont val="Calibri"/>
        <family val="2"/>
        <scheme val="minor"/>
      </rPr>
      <t>(CUSTO HOMEM/MÊS) -</t>
    </r>
    <r>
      <rPr>
        <b/>
        <sz val="14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>(C.O. + RETENÇÕES)</t>
    </r>
  </si>
  <si>
    <t>INCRA</t>
  </si>
  <si>
    <t>H</t>
  </si>
  <si>
    <t>FGTS</t>
  </si>
  <si>
    <t>VALOR MENSAL DO CONTRATO</t>
  </si>
  <si>
    <r>
      <t>TOTAL MENSAL "</t>
    </r>
    <r>
      <rPr>
        <b/>
        <sz val="16"/>
        <color rgb="FFFF0000"/>
        <rFont val="Calibri"/>
        <family val="2"/>
        <scheme val="minor"/>
      </rPr>
      <t>E1+E2</t>
    </r>
    <r>
      <rPr>
        <b/>
        <sz val="16"/>
        <rFont val="Calibri"/>
        <family val="2"/>
        <scheme val="minor"/>
      </rPr>
      <t>"</t>
    </r>
  </si>
  <si>
    <t>2.3</t>
  </si>
  <si>
    <t>Benefícios Mensais e Diários</t>
  </si>
  <si>
    <t>SALDO DA EXEQUIBILIDADE</t>
  </si>
  <si>
    <t>M, DEC.</t>
  </si>
  <si>
    <t xml:space="preserve">Assistência Médica e Familiar </t>
  </si>
  <si>
    <t>Seguro de Vida</t>
  </si>
  <si>
    <t>Outros</t>
  </si>
  <si>
    <t xml:space="preserve">TOTAL </t>
  </si>
  <si>
    <t>QUADRO-RESUMO DO MÓDULO 2 - ENCARGOS E BENEFÍCIOS ANUAIS, MENSAIS E DIÁRIOS</t>
  </si>
  <si>
    <t>MÓDULO 3 - PROVISÃO PARA RESCISÃO</t>
  </si>
  <si>
    <t>Aviso Prévio Indenizado</t>
  </si>
  <si>
    <t>Aviso Prévio Trabalhado</t>
  </si>
  <si>
    <t>M APÓS PRORROGAÇÃO = 0.194%</t>
  </si>
  <si>
    <t>Considerando que haverá o cumprimento do APT</t>
  </si>
  <si>
    <t>MÓDULO 2</t>
  </si>
  <si>
    <t xml:space="preserve"> MÓDULO 3</t>
  </si>
  <si>
    <t>MÓDULO 4 - CUSTO DE REPOSIÇÃO DO PROFISSIONAL AUSENTE</t>
  </si>
  <si>
    <t>4.1</t>
  </si>
  <si>
    <t>4.2</t>
  </si>
  <si>
    <t>QUADRO-RESUMO DO MÓDULO 4 - CUSTO DE REPOSIÇÃO DO PROFISSIONAL AUSENTE</t>
  </si>
  <si>
    <t>MÓDULO 5 - INSUMOS DIVERSOS</t>
  </si>
  <si>
    <t>Uniformes</t>
  </si>
  <si>
    <t>M, APL. IND.</t>
  </si>
  <si>
    <t>MÓDULO 4</t>
  </si>
  <si>
    <t>MÓDULO 5</t>
  </si>
  <si>
    <t>Custos Indiretos</t>
  </si>
  <si>
    <t>CÁLCULO POR DENTRO</t>
  </si>
  <si>
    <t>Tributos</t>
  </si>
  <si>
    <t>C1. Tributos Federais</t>
  </si>
  <si>
    <t>SOMA DOS TRIBUTOS</t>
  </si>
  <si>
    <t>TOTAL DOS CUSTOS INDIRETOS, TRIBUTOS E LUCRO</t>
  </si>
  <si>
    <t xml:space="preserve">Módulo 2 - Encargos e Benefícios Anuais, Mensais e Diários </t>
  </si>
  <si>
    <t xml:space="preserve">Módulo 4 - Custo de Reposição do Profissional Ausente </t>
  </si>
  <si>
    <t xml:space="preserve">Módulo 5 - Insumos Diversos </t>
  </si>
  <si>
    <t>VALOR TOTAL POR EMPREGADO</t>
  </si>
  <si>
    <r>
      <t xml:space="preserve">Total </t>
    </r>
    <r>
      <rPr>
        <b/>
        <sz val="18"/>
        <color rgb="FFFF0000"/>
        <rFont val="Calibri"/>
        <family val="2"/>
        <scheme val="minor"/>
      </rPr>
      <t>(1,2%)</t>
    </r>
  </si>
  <si>
    <t>ISSQN ( 2% a 5%) vide planilha</t>
  </si>
  <si>
    <r>
      <t>O "</t>
    </r>
    <r>
      <rPr>
        <b/>
        <sz val="16"/>
        <color rgb="FFFF0000"/>
        <rFont val="Calibri"/>
        <family val="2"/>
        <scheme val="minor"/>
      </rPr>
      <t>SALDO DA EXEQUIBILIDADE</t>
    </r>
    <r>
      <rPr>
        <b/>
        <sz val="16"/>
        <rFont val="Calibri"/>
        <family val="2"/>
        <scheme val="minor"/>
      </rPr>
      <t xml:space="preserve">" REPRESENTA O VALOR RESTANTE DA PLANILHA QUE NÃO FOI CONTABILIZADO PELOS CUSTOS OBRIGATÓRIOS (ETAPA I) E PELAS RETENÇÕES TRIBUTÁRIAS (ETAPA II). O LICITANTE TERÁ QUE  COMPROVAR QUE O "SALDO DA EXEQUIBILIDADE" SERÁ </t>
    </r>
    <r>
      <rPr>
        <b/>
        <sz val="16"/>
        <color rgb="FFFF0000"/>
        <rFont val="Calibri"/>
        <family val="2"/>
        <scheme val="minor"/>
      </rPr>
      <t>SUFICIENTE PARA SUPRIR OS DEMAIS CUSTOS</t>
    </r>
    <r>
      <rPr>
        <b/>
        <sz val="16"/>
        <rFont val="Calibri"/>
        <family val="2"/>
        <scheme val="minor"/>
      </rPr>
      <t>.</t>
    </r>
  </si>
  <si>
    <t>PROCESSO Nº:</t>
  </si>
  <si>
    <t>LICITAÇÃO Nº:</t>
  </si>
  <si>
    <t>CONTRATO Nº:</t>
  </si>
  <si>
    <t>MUNICÍPIO/UF</t>
  </si>
  <si>
    <t>ANO DO ACORDO,CONVENÇÃO OU DISSÍDIO COLETIVO</t>
  </si>
  <si>
    <t>NÚMERO DE MESES DE EXECUÇÃO CONTRATUAL</t>
  </si>
  <si>
    <t>DISCRIMINAÇÃO DOS SERVIÇOS REFERENTES À CONTRATAÇÃO</t>
  </si>
  <si>
    <t>IDENTIFICAÇÃO DO SERVIÇO</t>
  </si>
  <si>
    <t>TIPO DE SERVIÇO</t>
  </si>
  <si>
    <t>UNIDADE DE MEDIDA</t>
  </si>
  <si>
    <t>QUANTIDADE TOTAL A CONTRATAR</t>
  </si>
  <si>
    <t>DADOS COMPLEMENTARES PARA COMPOSIÇÃO DOS CUSTOS REFERENTES À MÃO DE OBRA</t>
  </si>
  <si>
    <t xml:space="preserve">CLASSIFICAÇÃO BRASILEIRA DE OCUPAÇÕES (CBO) </t>
  </si>
  <si>
    <t>SALÁRIO NORMATIVO DA CATEGORIA PROFISSIONAL - BASE</t>
  </si>
  <si>
    <t>CATEGORIA PROFISSIONAL (VINCULADA À EXECUÇÃO CONTRATUAL)</t>
  </si>
  <si>
    <t>DATA DE APRESENTAÇÃO DA PROPOSTA (DIA/MÊS/ANO)</t>
  </si>
  <si>
    <t>DATA-BASE DA CATEGORIA (DIA/MÊS/ANO)</t>
  </si>
  <si>
    <t>COMPOSIÇÃO DA REMUNERAÇÃO</t>
  </si>
  <si>
    <t>PERCENTUAL (%)</t>
  </si>
  <si>
    <t>VALOR (R$)</t>
  </si>
  <si>
    <t>TOTAL DA REMUNERAÇÃO</t>
  </si>
  <si>
    <t>TOTAL MÓDULO 1</t>
  </si>
  <si>
    <t>13º  SALÁRIO, FÉRIAS E ADICIONAL DE FÉRIAS</t>
  </si>
  <si>
    <t>TOTAL SUBMÓDULO 2.1</t>
  </si>
  <si>
    <t>GPS, FGTS E OUTRAS CONTRIBUIÇÕES</t>
  </si>
  <si>
    <t>TOTAL SUBMÓDULO 2.2</t>
  </si>
  <si>
    <t>BENEFÍCIOS MENSAIS E DIÁRIOS</t>
  </si>
  <si>
    <t>TOTAL SUBMÓDULO 2.3</t>
  </si>
  <si>
    <t>ENCARGOS E BENEFÍCIOS ANUAIS, MENSAIS E DIÁRIOS</t>
  </si>
  <si>
    <t>TOTAL MÓDULO 2</t>
  </si>
  <si>
    <t>PROVISÃO PARA RESCISÃO</t>
  </si>
  <si>
    <r>
      <t xml:space="preserve">Incidência do FGTS sobre Aviso Prévio Indenizado </t>
    </r>
    <r>
      <rPr>
        <i/>
        <sz val="10"/>
        <color rgb="FF002060"/>
        <rFont val="Calibri"/>
        <family val="2"/>
        <scheme val="minor"/>
      </rPr>
      <t/>
    </r>
  </si>
  <si>
    <t>TOTAL MÓDULO 3</t>
  </si>
  <si>
    <t>BASE DE CÁLCULO PARA O MÓDULO 4</t>
  </si>
  <si>
    <t>TOTAL SUBMÓDULO 4.1</t>
  </si>
  <si>
    <t>TOTAL SUBMÓDULO 4.2</t>
  </si>
  <si>
    <t>CUSTO DE REPOSIÇÃO DO PROFISSIONAL AUSENTE</t>
  </si>
  <si>
    <t>TOTAL MÓDULO 4</t>
  </si>
  <si>
    <t>INSUMOS DIVERSOS</t>
  </si>
  <si>
    <t>TOTAL MÓDULO 5</t>
  </si>
  <si>
    <t>BASE DE CÁLCULO PARA O MÓDULO 6</t>
  </si>
  <si>
    <t xml:space="preserve">CUSTOS INDIRETOS, TRIBUTOS E LUCRO </t>
  </si>
  <si>
    <t>Lucro</t>
  </si>
  <si>
    <t xml:space="preserve">  FATURAMENTO</t>
  </si>
  <si>
    <t>TOTAL MÓDULO 6</t>
  </si>
  <si>
    <t>MÃO-DE-OBRA VINCULADA À EXECUÇÃO CONTRATUAL (VALOR POR EMPREGADO)</t>
  </si>
  <si>
    <t>SUBTOTAL (A + B + C + D + E)</t>
  </si>
  <si>
    <t xml:space="preserve">Módulo 3 - Provisão para Rescisão </t>
  </si>
  <si>
    <t>Outros (EPI'S)</t>
  </si>
  <si>
    <t>ITEM</t>
  </si>
  <si>
    <t>VALOR TOTAL</t>
  </si>
  <si>
    <t>Unidade</t>
  </si>
  <si>
    <t>Par</t>
  </si>
  <si>
    <t>QUANTIDADE</t>
  </si>
  <si>
    <t>Secretaria de Educação Profissional e Tecnológica</t>
  </si>
  <si>
    <t>Instituto Federal de Educação, Ciência e Tecnologia do Piauí</t>
  </si>
  <si>
    <t>MINISTÉRIO DA EDUCAÇÃO</t>
  </si>
  <si>
    <t>DESCRIÇÃO</t>
  </si>
  <si>
    <t>VALOR MÉDIO UNITÁRIO</t>
  </si>
  <si>
    <t>PEÇA</t>
  </si>
  <si>
    <t>Calça</t>
  </si>
  <si>
    <t>Camisa</t>
  </si>
  <si>
    <t>RELAÇÃO DE EPI'S</t>
  </si>
  <si>
    <t xml:space="preserve"> SUBMÓDULO 2.1</t>
  </si>
  <si>
    <t xml:space="preserve">BASE DE CÁLCULO PARA O SUBMÓDULO 2.2 </t>
  </si>
  <si>
    <t>Materiais de Consumo Mensal</t>
  </si>
  <si>
    <t>12 (doze) meses</t>
  </si>
  <si>
    <t>Materiais de Consumo Anual</t>
  </si>
  <si>
    <t>Auxílio Refeição/Alimentação</t>
  </si>
  <si>
    <t>RESUMO DE CUSTOS</t>
  </si>
  <si>
    <t>GRUPO</t>
  </si>
  <si>
    <t>QUANTIDADE DE POSTOS</t>
  </si>
  <si>
    <t>VALOR DO POSTO</t>
  </si>
  <si>
    <t>PREÇO MENSAL</t>
  </si>
  <si>
    <t>PREÇO GLOBAL</t>
  </si>
  <si>
    <t xml:space="preserve">Depreciação de Equipamentos 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</si>
  <si>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</si>
  <si>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</si>
  <si>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</si>
  <si>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</si>
  <si>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 Afastamento Maternidade</t>
  </si>
  <si>
    <t>1-A</t>
  </si>
  <si>
    <t>1-C</t>
  </si>
  <si>
    <t>2.1-A</t>
  </si>
  <si>
    <t>2.1-B</t>
  </si>
  <si>
    <t>2.2-A</t>
  </si>
  <si>
    <t>2.2-B</t>
  </si>
  <si>
    <t>2.2-C</t>
  </si>
  <si>
    <t>2.2-D</t>
  </si>
  <si>
    <t>2.2-E</t>
  </si>
  <si>
    <t>2.2-F</t>
  </si>
  <si>
    <t>2.2-G</t>
  </si>
  <si>
    <t>2.2-H</t>
  </si>
  <si>
    <t>2.3-A</t>
  </si>
  <si>
    <t>2.3-B</t>
  </si>
  <si>
    <t>2.3-C</t>
  </si>
  <si>
    <t>2.3-D</t>
  </si>
  <si>
    <t>3-A</t>
  </si>
  <si>
    <t>1 = O Aviso Prévio Indenizado correspondente ao pagamento integral da remuneração, com desligamento imediato do empregado.</t>
  </si>
  <si>
    <t>12 = Representa o rateio da remuneração em 12 meses.</t>
  </si>
  <si>
    <t>3-B</t>
  </si>
  <si>
    <t>3-C</t>
  </si>
  <si>
    <t>Fundamentação Legal: Lei nº 8.036, de 11 de maio de 1990 (Art. 18, § 1º) com redação dada pela Lei nº 9.491, de 9 de setembro de 1997.</t>
  </si>
  <si>
    <t>3-D</t>
  </si>
  <si>
    <t>7 = Dias corridos de folga a que o empregado tem direito (Parágrafo único da art. 488 da CLT).</t>
  </si>
  <si>
    <t>30 = Corresponde ao rateio mensal do Aviso Prévio Trabalhado.</t>
  </si>
  <si>
    <t>12 = Quantidade de meses no ano.</t>
  </si>
  <si>
    <t>3-E</t>
  </si>
  <si>
    <t>3-F</t>
  </si>
  <si>
    <t>4.1-A</t>
  </si>
  <si>
    <t>4.1-B</t>
  </si>
  <si>
    <t>2 = Dias de faltas por ano estimadas de acordo com dados estatístico do IBGE.</t>
  </si>
  <si>
    <t>/30 = Impácto sobre o mês.</t>
  </si>
  <si>
    <t>/12 = Impácto diluído ao longo de 12 meses.</t>
  </si>
  <si>
    <t>4.1-C</t>
  </si>
  <si>
    <r>
      <t xml:space="preserve">5 = Dias de ausência, previsto no art. 7º, inciso XIX da CF, combinado com o art. 10, </t>
    </r>
    <r>
      <rPr>
        <sz val="11"/>
        <color theme="1"/>
        <rFont val="Calibri"/>
        <family val="2"/>
      </rPr>
      <t>§ 1º dos Atos das Disposições Constitucionais Transitórias - ADCT, onde concede ao empregado o direito de ausentar-se por cinco dias quando do nascimento de filho.</t>
    </r>
  </si>
  <si>
    <t>2% ou 0,02 = Percentual estimado por ano de trabalhadores que são pais, de acordo com dados estatísticos do IBGE.</t>
  </si>
  <si>
    <t>4.1-D</t>
  </si>
  <si>
    <t>15 = Dias de ausência cobertos pelo empregador, após 15 dias, INSS. A lei 8.213/91 (dispõem sobre os Planos de Benefícios da Previdência) em seu art. 60, § 3º obriga o empregador a assumir o ônus financeiro pelo prazo de 15 dias, no caso de acidente de trabalho previsto no art. 131 da CLT.</t>
  </si>
  <si>
    <t>8% ou 0,08 = Segundo o IBGE, cerca de 8% dos empregados (nível nacional) sofrem acidente durante o ano.</t>
  </si>
  <si>
    <t>4.1-E</t>
  </si>
  <si>
    <t>((1+1/3)/12) = Equivale ao provisionamento do custo relativo às férias + terço constitucional do empregado substituto, proporcionais aos 120 dias de afastamento da empregada em licença maternidade.</t>
  </si>
  <si>
    <t>2% ou 0,02 = Percentual estimado da ocorrência da licença maternidade ao ano, de acordo com dados estatísticos do IBGE.</t>
  </si>
  <si>
    <t>4/12 = 4 meses de licença maternidade por ano.</t>
  </si>
  <si>
    <t>C2. Tributos Estaduais (especificar)</t>
  </si>
  <si>
    <t xml:space="preserve">C3. Tributos Municipais </t>
  </si>
  <si>
    <t>MÓDULO 6 - CUSTO INDIRETOS, TRIBUTOS E LUCROS</t>
  </si>
  <si>
    <t>6-A</t>
  </si>
  <si>
    <t>6-B</t>
  </si>
  <si>
    <t>COZINHEIRO</t>
  </si>
  <si>
    <t>5132-05</t>
  </si>
  <si>
    <t>AUXILIAR DE COZINHA</t>
  </si>
  <si>
    <t>5135-05</t>
  </si>
  <si>
    <t>FUNDAMENTAÇÃO LEGAL E MEMÓRIA DE CÁLCULO DA PLANILHA DE CUSTOS E FORMAÇÃO DE PREÇOS (COZINHEIRO E AUXILIAR DE COZINHA)</t>
  </si>
  <si>
    <t>Avental</t>
  </si>
  <si>
    <t>Touca</t>
  </si>
  <si>
    <t>Meia</t>
  </si>
  <si>
    <t>Calçado</t>
  </si>
  <si>
    <t>Avental de peito branco, sem bolso, transpasse traseiro, tecido 100% algodão, 0,90m x 0,70m.</t>
  </si>
  <si>
    <t>Touca de filó com aba, na cor branca, sob medida.</t>
  </si>
  <si>
    <t>Par de meias, na cor branca, 100% algodão, tamanho único.</t>
  </si>
  <si>
    <t>Sapato na cor branca tipo StickyShoes ou similar que satisfaça a NR 32 Ministério do Trabalho e Emprego garantindo segurança para trabalhadores da área de cozinha industrial com as seguintes características: antiderrapante com solado em borracha vulcanizada, flexível, com sistema de amortecimento e palmilha com propriedades antimicrobianas com tratamento de nanopartículas de prata e isolante ao frio. Sapato sem cadarço com a pontuação de acordo com o funcionário contratado.</t>
  </si>
  <si>
    <t>EPI</t>
  </si>
  <si>
    <t>Óculos para proteção dos olhos contra impactos de partículas volantes.</t>
  </si>
  <si>
    <t>Protetor auditivo de inserção para proteção do sistema auditivo contra níveis de pressão sonora superiores aos valores limites de exposição diária.</t>
  </si>
  <si>
    <t>Peça semifacial filtrante (PFF3) para proteção das vias respiratórias contra poeiras, névoas, fumos e radionuclídeos.</t>
  </si>
  <si>
    <t>Vestimentas para proteção do tronco contra riscos de origem térmica.</t>
  </si>
  <si>
    <t>Vestimentas para proteção do tronco contra umidade proveniente de operações com uso de água.</t>
  </si>
  <si>
    <t>Luvas para proteção das mãos contra agentes cortantes e perfurantes.</t>
  </si>
  <si>
    <t>Luvas para proteção das mãos contra agentes térmicos.</t>
  </si>
  <si>
    <t>Luva de látex com forro flocado de algodão, punho com virola e palma antiderrapante (30 cm).</t>
  </si>
  <si>
    <t>Luvas para proteção contra umidade proveniente de operações com uso de água.</t>
  </si>
  <si>
    <t>Manga para proteção do braço e do antebraço contra agentes térmicos.</t>
  </si>
  <si>
    <t>Bota impermeável, cano médio, cor branca tipo Stickyboot ou similar que satisfaça a NR 32 Ministério do Trabalho e Emprego garantindo segurança para trabalhadores da área de cozinha industrial para caminhar em piso molhado, com óleo e ensaboado além de isolamento contra o frio. Ela deve ter as seguintes características: antiderrapante, flexível, com sistema de amortecimento e palmilha com propriedades antimicrobianas.</t>
  </si>
  <si>
    <t>SINDICATO DAS EMPRESAS DE ASSEIO E CONSERVACÃO DO ESTADO DO PIAUÍ</t>
  </si>
  <si>
    <t>Multa do FGTS sobre o Aviso Prévio Indenizado</t>
  </si>
  <si>
    <t>Multa do FGTS sobre o Aviso Prévio Trabalhado</t>
  </si>
  <si>
    <r>
      <t xml:space="preserve">SAT - Seguro acidente do trabalho (RAT X FAP) = RAT </t>
    </r>
    <r>
      <rPr>
        <sz val="11"/>
        <color theme="1"/>
        <rFont val="Calibri"/>
        <family val="2"/>
        <scheme val="minor"/>
      </rPr>
      <t>(3% - Fabricação de alimentos e prato prontos - código 1096-1/00</t>
    </r>
    <r>
      <rPr>
        <sz val="11"/>
        <rFont val="Calibri"/>
        <family val="2"/>
        <scheme val="minor"/>
      </rPr>
      <t xml:space="preserve"> do Anexo V do Decreto nº 3.048/1999 x FAP (2% - Valor máximo, conforme Decreto nº 6.957/2009). Obs: O licitante deverá preencher o valor do seu FAP, a ser comprovado no envio de sua proposta adequada ao lance vencedor, mediante apresentação da GFIP ou outro documento apto a fazê-lo.</t>
    </r>
  </si>
  <si>
    <t xml:space="preserve">C1.A  (PIS)   </t>
  </si>
  <si>
    <t xml:space="preserve">C1.B  (COFINS)  </t>
  </si>
  <si>
    <t xml:space="preserve">C3.A (ISS)  </t>
  </si>
  <si>
    <t>QUANTIDADE MÊS</t>
  </si>
  <si>
    <t>Fundamentação Legal: CF/1988 (art. 7º, inciso XXI). CLT (art. 477, art. 487 a 491).</t>
  </si>
  <si>
    <t>Fundamentação Legal: Jurisprudência - TCU (Acórdão 2.217/2010 - Plenário).</t>
  </si>
  <si>
    <t>Fundamentação Legal: IN SEGES/MPDG nº 5/2017 (Anexo VII-D).</t>
  </si>
  <si>
    <t>5-A</t>
  </si>
  <si>
    <t>5-E</t>
  </si>
  <si>
    <t>6-C1.A</t>
  </si>
  <si>
    <t>6-C1.B</t>
  </si>
  <si>
    <t>6-C3.A</t>
  </si>
  <si>
    <t>4º) Desse resultado, aplicar individualmente os percentuais de cada um dos tributos.</t>
  </si>
  <si>
    <r>
      <rPr>
        <b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 xml:space="preserve">: Seguro acidente do trabalho (RAT X FAP) = RAT (3% - Fabricação de alimentos e prato prontos - código 1096-1/00 do Anexo V do Decreto nº 3.048/1999 x FAP (2% - Valor máximo, conforme Decreto nº 6.957/2009). Obs: O licitante deverá preencher o valor do seu FAP, a ser comprovado no envio de sua proposta adequada ao lance vencedor, mediante apresentação da GFIP ou outro documento apto a fazê-lo.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</si>
  <si>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SESI / SESC</t>
    </r>
    <r>
      <rPr>
        <sz val="11"/>
        <color theme="1"/>
        <rFont val="Calibri"/>
        <family val="2"/>
        <scheme val="minor"/>
      </rPr>
      <t xml:space="preserve">: Contribuições sociais destinadas ao Serviço Social da Indústria e ao Serviço Social do Comércio à base de 1,50%. Lei nº 8.036/1990 (Art. 30). Jurisprudência - TCU (Acórdão 1.753/2008 - Plenário). Jurisprudência - TCU (Acórdão 3.037/2009).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</si>
  <si>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SENAI / SENAC</t>
    </r>
    <r>
      <rPr>
        <sz val="11"/>
        <color theme="1"/>
        <rFont val="Calibri"/>
        <family val="2"/>
        <scheme val="minor"/>
      </rPr>
      <t xml:space="preserve">: Contribuição ao serviço Nacional de Aprendizagem Industrial e ao Serviço Nacional de Aprendizagem Comercial. Incidência de 1,00%. Decreto-Lei nº 2.318/86. Jurisprudência - TCU (Acórdão 3037/2009 - Plenário).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</si>
  <si>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SEBRAE</t>
    </r>
    <r>
      <rPr>
        <sz val="11"/>
        <color theme="1"/>
        <rFont val="Calibri"/>
        <family val="2"/>
        <scheme val="minor"/>
      </rPr>
      <t xml:space="preserve">: Serviço Brasileiro de Apóio à Pequena e Média Empresa à base de 0,60%. Lei nº 8.029, de 12 de abril de 1990 (Art. 8º). Jurisprudência - TCU (Acórdão 1442/2010 - 2ª Câmara).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</si>
  <si>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INCRA</t>
    </r>
    <r>
      <rPr>
        <sz val="11"/>
        <color theme="1"/>
        <rFont val="Calibri"/>
        <family val="2"/>
        <scheme val="minor"/>
      </rPr>
      <t xml:space="preserve">: Instituto Nacional de Colonização e Reforma Agrária à base de 0,20%.  Decreto-Lei nº 1.146, de 31 de dezembro de 1970 (Art. 1º, inciso I). Jurisprudência - TCU (Acórdão 1753/2008 - Plenário).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</si>
  <si>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FGTS</t>
    </r>
    <r>
      <rPr>
        <sz val="11"/>
        <color theme="1"/>
        <rFont val="Calibri"/>
        <family val="2"/>
        <scheme val="minor"/>
      </rPr>
      <t xml:space="preserve">: Fundo de Garantia de Tempo de Serviço, garantido pela Constituição Federal, à base de 8%. Lei nº 8.036, de 11 de maio de 1990 (Art. 15). Constituição Federal de 1988 (Art. 7º, inciso III). Jurisprudência - TCU (Acórdão 1753/2008 - Plenário).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</si>
  <si>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Incidência do FGTS sobre Aviso Prévio Indenizado</t>
    </r>
    <r>
      <rPr>
        <sz val="11"/>
        <color theme="1"/>
        <rFont val="Calibri"/>
        <family val="2"/>
        <scheme val="minor"/>
      </rPr>
      <t>: Conhecido o valor do Aviso Prévio Indenizado, aplicar 8% sobre o mesmo.</t>
    </r>
  </si>
  <si>
    <r>
      <rPr>
        <b/>
        <sz val="11"/>
        <color theme="1"/>
        <rFont val="Calibri"/>
        <family val="2"/>
        <scheme val="minor"/>
      </rPr>
      <t>Multa do FGTS e sobre o Aviso Prévio Indenizado</t>
    </r>
    <r>
      <rPr>
        <sz val="11"/>
        <color theme="1"/>
        <rFont val="Calibri"/>
        <family val="2"/>
        <scheme val="minor"/>
      </rPr>
      <t xml:space="preserve"> -  2% - Anexo XII da IN 5/2017 e Lei nº 13.932 que extinguiu, no art. 12, a Contribuição Social de 10% sobre o FGTS: Para os órgãos que trabalham com Conta Vinculada, a soma das multas do FGTS (itens C + F) deve ser igual a 4% (Incide sobre o Módulo I - Composição da Remuneração).</t>
    </r>
  </si>
  <si>
    <r>
      <rPr>
        <b/>
        <sz val="11"/>
        <color theme="1"/>
        <rFont val="Calibri"/>
        <family val="2"/>
        <scheme val="minor"/>
      </rPr>
      <t>Multa do FGTS e sobre o Aviso Prévio Trabalhado</t>
    </r>
    <r>
      <rPr>
        <sz val="11"/>
        <color theme="1"/>
        <rFont val="Calibri"/>
        <family val="2"/>
        <scheme val="minor"/>
      </rPr>
      <t xml:space="preserve"> -  2% - Anexo XII da IN 5/2017 e Lei nº 13.932 que extinguiu, no art. 12, a Contribuição Social de 10% sobre o FGTS: Para os órgãos que trabalham com Conta Vinculada, a soma das multas do FGTS (itens C + F) deve ser igual a 4% (Incide sobre o Módulo I - Composição da Remuneração).</t>
    </r>
  </si>
  <si>
    <r>
      <t xml:space="preserve">0,556% ou 0,00556 = Percentual a ser aplicado sobre o somatório dos </t>
    </r>
    <r>
      <rPr>
        <b/>
        <sz val="11"/>
        <color theme="1"/>
        <rFont val="Calibri"/>
        <family val="2"/>
        <scheme val="minor"/>
      </rPr>
      <t>Módulos 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</si>
  <si>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t xml:space="preserve">0,028% ou 0,00028 = Percentual a ser aplicado sobre o somatório dos </t>
    </r>
    <r>
      <rPr>
        <b/>
        <sz val="11"/>
        <color theme="1"/>
        <rFont val="Calibri"/>
        <family val="2"/>
        <scheme val="minor"/>
      </rPr>
      <t>Módulos 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</si>
  <si>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t xml:space="preserve">0,333% ou 0,00333 = Percentual a ser aplicado sobre o somatório dos </t>
    </r>
    <r>
      <rPr>
        <b/>
        <sz val="11"/>
        <color theme="1"/>
        <rFont val="Calibri"/>
        <family val="2"/>
        <scheme val="minor"/>
      </rPr>
      <t>Módulos 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</si>
  <si>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t xml:space="preserve">0,074% ou 0,00074 = Percentual a ser aplicado sobre o somatório dos </t>
    </r>
    <r>
      <rPr>
        <b/>
        <sz val="11"/>
        <color theme="1"/>
        <rFont val="Calibri"/>
        <family val="2"/>
        <scheme val="minor"/>
      </rPr>
      <t>Módulos 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</si>
  <si>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Custos Indiretos</t>
    </r>
    <r>
      <rPr>
        <sz val="11"/>
        <color theme="1"/>
        <rFont val="Calibri"/>
        <family val="2"/>
        <scheme val="minor"/>
      </rPr>
      <t xml:space="preserve"> - Percentual da empresa a ser aplicado sobre o somatório dos </t>
    </r>
    <r>
      <rPr>
        <b/>
        <sz val="11"/>
        <color theme="1"/>
        <rFont val="Calibri"/>
        <family val="2"/>
        <scheme val="minor"/>
      </rPr>
      <t>MÓDULOS 1, 2, 3, 4 e 5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</si>
  <si>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Lucro</t>
    </r>
    <r>
      <rPr>
        <sz val="11"/>
        <color theme="1"/>
        <rFont val="Calibri"/>
        <family val="2"/>
        <scheme val="minor"/>
      </rPr>
      <t xml:space="preserve"> - Percentual da empresa a ser aplicado sobre o somatório dos </t>
    </r>
    <r>
      <rPr>
        <b/>
        <sz val="11"/>
        <color theme="1"/>
        <rFont val="Calibri"/>
        <family val="2"/>
        <scheme val="minor"/>
      </rPr>
      <t>MÓDULOS 1, 2, 3, 4 e 5 + CUSTOS INDIRETOS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</si>
  <si>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PIS</t>
    </r>
    <r>
      <rPr>
        <sz val="11"/>
        <color theme="1"/>
        <rFont val="Calibri"/>
        <family val="2"/>
        <scheme val="minor"/>
      </rPr>
      <t xml:space="preserve"> - Depende do regime de tributação - </t>
    </r>
    <r>
      <rPr>
        <b/>
        <sz val="11"/>
        <color theme="1"/>
        <rFont val="Calibri"/>
        <family val="2"/>
        <scheme val="minor"/>
      </rPr>
      <t>Real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Presumido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Simples Nacional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</si>
  <si>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COFINS</t>
    </r>
    <r>
      <rPr>
        <sz val="11"/>
        <color theme="1"/>
        <rFont val="Calibri"/>
        <family val="2"/>
        <scheme val="minor"/>
      </rPr>
      <t xml:space="preserve"> - Depende do regime de tributação - </t>
    </r>
    <r>
      <rPr>
        <b/>
        <sz val="11"/>
        <color theme="1"/>
        <rFont val="Calibri"/>
        <family val="2"/>
        <scheme val="minor"/>
      </rPr>
      <t>Real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Presumido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Simples Nacional</t>
    </r>
    <r>
      <rPr>
        <sz val="11"/>
        <color theme="1"/>
        <rFont val="Calibri"/>
        <family val="2"/>
        <scheme val="minor"/>
      </rPr>
      <t>.</t>
    </r>
  </si>
  <si>
    <r>
      <t xml:space="preserve">Os tributos são calculados sobre o </t>
    </r>
    <r>
      <rPr>
        <b/>
        <sz val="11"/>
        <color theme="1"/>
        <rFont val="Calibri"/>
        <family val="2"/>
        <scheme val="minor"/>
      </rPr>
      <t>FATURAMENTO</t>
    </r>
    <r>
      <rPr>
        <sz val="11"/>
        <color theme="1"/>
        <rFont val="Calibri"/>
        <family val="2"/>
        <scheme val="minor"/>
      </rPr>
      <t>.</t>
    </r>
  </si>
  <si>
    <r>
      <t xml:space="preserve">O faturamento corresponderá ao </t>
    </r>
    <r>
      <rPr>
        <b/>
        <sz val="11"/>
        <color theme="1"/>
        <rFont val="Calibri"/>
        <family val="2"/>
        <scheme val="minor"/>
      </rPr>
      <t>SOMATÓRIO DOS MÓDULOS 1 a 5 + CUSTOS INDIRETOS + LUCRO</t>
    </r>
    <r>
      <rPr>
        <sz val="11"/>
        <color theme="1"/>
        <rFont val="Calibri"/>
        <family val="2"/>
        <scheme val="minor"/>
      </rPr>
      <t>.</t>
    </r>
  </si>
  <si>
    <r>
      <t xml:space="preserve">Tendo em vista que os próprios tributos integram a base de cálculo, utiliza-se um tipo de fórmula denominada "circular", chamada </t>
    </r>
    <r>
      <rPr>
        <b/>
        <sz val="11"/>
        <color theme="1"/>
        <rFont val="Calibri"/>
        <family val="2"/>
        <scheme val="minor"/>
      </rPr>
      <t>"CÁLCULO POR DENTRO"</t>
    </r>
    <r>
      <rPr>
        <sz val="11"/>
        <color theme="1"/>
        <rFont val="Calibri"/>
        <family val="2"/>
        <scheme val="minor"/>
      </rPr>
      <t>:</t>
    </r>
  </si>
  <si>
    <r>
      <t xml:space="preserve">1º) Somar os tributos (PIS+COFINS+ISS) = 0,65 + 3,00 + 5,00 = </t>
    </r>
    <r>
      <rPr>
        <b/>
        <sz val="11"/>
        <color theme="1"/>
        <rFont val="Calibri"/>
        <family val="2"/>
        <scheme val="minor"/>
      </rPr>
      <t>8,65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total dos tributos</t>
    </r>
    <r>
      <rPr>
        <sz val="11"/>
        <color theme="1"/>
        <rFont val="Calibri"/>
        <family val="2"/>
        <scheme val="minor"/>
      </rPr>
      <t>).</t>
    </r>
  </si>
  <si>
    <r>
      <t xml:space="preserve">2º) Subtrair o resultado de 100 e dividi-lo por 100 = (100 - 8,65) / 100 = </t>
    </r>
    <r>
      <rPr>
        <b/>
        <sz val="11"/>
        <color theme="1"/>
        <rFont val="Calibri"/>
        <family val="2"/>
        <scheme val="minor"/>
      </rPr>
      <t>0,9135</t>
    </r>
    <r>
      <rPr>
        <sz val="11"/>
        <color theme="1"/>
        <rFont val="Calibri"/>
        <family val="2"/>
        <scheme val="minor"/>
      </rPr>
      <t>.</t>
    </r>
  </si>
  <si>
    <r>
      <t xml:space="preserve">3º) Dividir o </t>
    </r>
    <r>
      <rPr>
        <b/>
        <sz val="11"/>
        <color theme="1"/>
        <rFont val="Calibri"/>
        <family val="2"/>
        <scheme val="minor"/>
      </rPr>
      <t>FATURAMENTO</t>
    </r>
    <r>
      <rPr>
        <sz val="11"/>
        <color theme="1"/>
        <rFont val="Calibri"/>
        <family val="2"/>
        <scheme val="minor"/>
      </rPr>
      <t xml:space="preserve"> pelo quociente </t>
    </r>
    <r>
      <rPr>
        <b/>
        <sz val="11"/>
        <color theme="1"/>
        <rFont val="Calibri"/>
        <family val="2"/>
        <scheme val="minor"/>
      </rPr>
      <t>0,9135</t>
    </r>
    <r>
      <rPr>
        <sz val="11"/>
        <color theme="1"/>
        <rFont val="Calibri"/>
        <family val="2"/>
        <scheme val="minor"/>
      </rPr>
      <t>.</t>
    </r>
  </si>
  <si>
    <r>
      <t xml:space="preserve">5º) O total do </t>
    </r>
    <r>
      <rPr>
        <b/>
        <sz val="11"/>
        <color theme="1"/>
        <rFont val="Calibri"/>
        <family val="2"/>
        <scheme val="minor"/>
      </rPr>
      <t>MÓDULO 6</t>
    </r>
    <r>
      <rPr>
        <sz val="11"/>
        <color theme="1"/>
        <rFont val="Calibri"/>
        <family val="2"/>
        <scheme val="minor"/>
      </rPr>
      <t xml:space="preserve"> corresponderá ao </t>
    </r>
    <r>
      <rPr>
        <b/>
        <sz val="11"/>
        <color theme="1"/>
        <rFont val="Calibri"/>
        <family val="2"/>
        <scheme val="minor"/>
      </rPr>
      <t>SOMATÓRIO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TOTAL DOS TRIBUTOS + CUSTOS INDIRETOS + LUCRO</t>
    </r>
    <r>
      <rPr>
        <sz val="11"/>
        <color theme="1"/>
        <rFont val="Calibri"/>
        <family val="2"/>
        <scheme val="minor"/>
      </rPr>
      <t>.</t>
    </r>
  </si>
  <si>
    <t>Calça confeccionada em tecido tipo Brim grosso - pesado, apropriado para confecção de uniforme profissional, sem bolsos, fechamento com elástico, cor branca, não transparente, sob medida.</t>
  </si>
  <si>
    <t>Camiseta, unissex, confeccionada em tecido com uma mistura entre o algodão natural e fibras de poliéster na proporção (60% a 70% de algodão e 20% a 30% poliéster), Gola tipo “V” com ribana na mesma cor, sem bolsos, manga curta, cor branca, sob medida.</t>
  </si>
  <si>
    <t>RELAÇÃO DE UNIFORMES E COMPLEMENTOS POR PRESTADOR DE SERVIÇO</t>
  </si>
  <si>
    <t>Óculos de proteção.</t>
  </si>
  <si>
    <t>Protetor auricular de silicone com cordão.</t>
  </si>
  <si>
    <t>Respirador com válvula.</t>
  </si>
  <si>
    <t>Avental para alta temperatura (resistente até 250 ºC - 0,90m x 0,70m).</t>
  </si>
  <si>
    <t>Avental de segurança em PVC branco (1,20m x 70cm).</t>
  </si>
  <si>
    <t>Luva malha de aço.</t>
  </si>
  <si>
    <t>Luva para alta temperatura 2 dedos - 35 cm (resistente até 250 ºC).</t>
  </si>
  <si>
    <t>Mangote térmico para cozinha industrial (resistente até 250 ºC).</t>
  </si>
  <si>
    <t>Bota em EVA com solado de borracha antiderrapante, cano médio, na cor branca.</t>
  </si>
  <si>
    <t>Crachá</t>
  </si>
  <si>
    <t>Crachá de identificação em PVC personalizado com foto recente e colorida, contendo o nome do empregado, cargo e logotipo da empresa.</t>
  </si>
  <si>
    <t>Incidência de GPS, FGTS e outras contribuições sobre o Aviso Prévio Trabalhado</t>
  </si>
  <si>
    <t>SUBMÓDULO 4.1 - SUBSTITUTOS NAS AUSÊNCIAS LEGAIS</t>
  </si>
  <si>
    <t>SUBSTITUTOS NAS AUSÊNCIAS LEGAIS</t>
  </si>
  <si>
    <t>Substituto na cobertura de Outras ausências (especificar)</t>
  </si>
  <si>
    <t>SUBMÓDULO 4.2 - SUBSTITUTO NA INTRAJORNADA</t>
  </si>
  <si>
    <t>SUBSTITUTO NA INTRAJORNADA</t>
  </si>
  <si>
    <t>Substituto na cobertura de Intervalo para repouso ou alimentação</t>
  </si>
  <si>
    <t>Substituto nas Ausências Legais</t>
  </si>
  <si>
    <t>Substituto na Intrajornada</t>
  </si>
  <si>
    <t>MÓDULO 1 - COMPOSIÇÃO DA REMUNERAÇÃO</t>
  </si>
  <si>
    <t xml:space="preserve"> MÓDULO 2 - ENCARGOS E BENEFÍCIOS ANUAIS, MENSAIS E DIÁRIOS</t>
  </si>
  <si>
    <t xml:space="preserve">MÓDULO 6 - CUSTOS INDIRETOS, TRIBUTOS E LUCRO </t>
  </si>
  <si>
    <t>SUBMÓDULO 2.1 - DÉCIMO TERCEIRO SALÁRIO, FÉRIAS E ADICIONAL DE FÉRIAS</t>
  </si>
  <si>
    <t>SUBMÓDULO 2.2 - ENCARGOS PREVIDENCIÁRIOS (GPS), FUNDO DE GARANTIA POR TEMPO DE SERVIÇOS (FGTS) E OUTRAS CONTRIBUIÇÕES</t>
  </si>
  <si>
    <t>SUBMÓDULO 2.3 - BENEFÍCIOS MENSAIS E DIÁRIOS</t>
  </si>
  <si>
    <t xml:space="preserve">QUADRO - RESUMO DO CUSTO POR EMPREGADO </t>
  </si>
  <si>
    <t>Módulo 1 - Composição da Remuneração</t>
  </si>
  <si>
    <t>Módulo 6 - Custos Indiretos, Tributos e Lucro</t>
  </si>
  <si>
    <t xml:space="preserve"> MÓDULO - ENCARGOS E BENEFÍCIOS ANUAIS, MENSAIS E DIÁRIOS</t>
  </si>
  <si>
    <r>
      <t>Incidência de GPS, FGTS e outras contribuições sobre o Aviso Prévio Trabalhado</t>
    </r>
    <r>
      <rPr>
        <sz val="11"/>
        <color theme="1"/>
        <rFont val="Calibri"/>
        <family val="2"/>
        <scheme val="minor"/>
      </rPr>
      <t>: Conhecido o valor do Aviso Prévio Trabalhado, aplicar o percentual total do submódulo 2.2 sobre o mesmo.</t>
    </r>
  </si>
  <si>
    <t>IFPI - Campus #####</t>
  </si>
  <si>
    <t>Pró-Reitoria de Administração</t>
  </si>
  <si>
    <t>Departamento de Administração</t>
  </si>
  <si>
    <t>#####.######/####-##</t>
  </si>
  <si>
    <t>Pregão Eletrônico ##/####</t>
  </si>
  <si>
    <t>###### - PIAUÍ</t>
  </si>
  <si>
    <t>PI######/####</t>
  </si>
  <si>
    <t>01 DE JANEIRO DE ####</t>
  </si>
  <si>
    <t>##</t>
  </si>
  <si>
    <r>
      <t xml:space="preserve">Corresponde à </t>
    </r>
    <r>
      <rPr>
        <b/>
        <sz val="11"/>
        <color theme="1"/>
        <rFont val="Calibri"/>
        <family val="2"/>
        <scheme val="minor"/>
      </rPr>
      <t>gratificação natalina</t>
    </r>
    <r>
      <rPr>
        <sz val="11"/>
        <color theme="1"/>
        <rFont val="Calibri"/>
        <family val="2"/>
        <scheme val="minor"/>
      </rPr>
      <t xml:space="preserve">, prevista pelo Decreto nº 57155/65, que regulamenta a Lei nº 4.090 (institui o 13º Salário) e pelo inc. VIII do art. 7º da Constituição. A gratificação corresponderá a 1/12 (um doze avos) da remuneração devida em dezembro, por mês de serviço, do ano correspondente, ou seja, </t>
    </r>
    <r>
      <rPr>
        <b/>
        <sz val="11"/>
        <color theme="1"/>
        <rFont val="Calibri"/>
        <family val="2"/>
        <scheme val="minor"/>
      </rPr>
      <t>1/12 = 8,333%</t>
    </r>
    <r>
      <rPr>
        <sz val="11"/>
        <color theme="1"/>
        <rFont val="Calibri"/>
        <family val="2"/>
        <scheme val="minor"/>
      </rPr>
      <t xml:space="preserve">, sendo que a fração igual ou superior a 15 (quinze) dias de trabalho será havida como mês integral. Percentual do 13º (décimo terceiro) Salário deverá ser aplicado sobre o total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>.</t>
    </r>
  </si>
  <si>
    <t>Transporte = (0,00 x 02 passagens x 26 dias) - (6% do Salário Base)</t>
  </si>
  <si>
    <t>0,00 = Valor da Tarifa de acordo com o Decreto Municipal.</t>
  </si>
  <si>
    <t>02 passagens = Corresponde o número de deslocamento diários do trabalhador.</t>
  </si>
  <si>
    <t>26 dias = Para efeito de quantitativo do Vale-Transporte, considera-se a média dos dias efetivamente trabalhados, calculados durante 12 meses do contrato, o qual corresponde a 26 (vinte e seis) dias, observando para tal, o trabalha realizado de segunda-feira a sábado.</t>
  </si>
  <si>
    <t>6% do Salário Base = Parcela suportada pelo beneficiário conforme Artigo 114, inciso I, Decreto 10.854/21.</t>
  </si>
  <si>
    <t>Fundamentação Legal: Decreto 10.854/21, Lei 7418/85 (Vale-Transporte), e também deverá haver regulamentação do Transporte Público e da respectiva tarifa no município.</t>
  </si>
  <si>
    <r>
      <t xml:space="preserve">Serviço de </t>
    </r>
    <r>
      <rPr>
        <b/>
        <sz val="11"/>
        <color theme="1"/>
        <rFont val="Calibri"/>
        <family val="2"/>
        <scheme val="minor"/>
      </rPr>
      <t>Cozinheiro</t>
    </r>
    <r>
      <rPr>
        <sz val="11"/>
        <color theme="1"/>
        <rFont val="Calibri"/>
        <family val="2"/>
        <scheme val="minor"/>
      </rPr>
      <t xml:space="preserve"> para atender às necessidades do Restaurante Institucional do </t>
    </r>
    <r>
      <rPr>
        <b/>
        <sz val="11"/>
        <color theme="1"/>
        <rFont val="Calibri"/>
        <family val="2"/>
        <scheme val="minor"/>
      </rPr>
      <t>IFPI - Campus #######</t>
    </r>
    <r>
      <rPr>
        <sz val="11"/>
        <color theme="1"/>
        <rFont val="Calibri"/>
        <family val="2"/>
        <scheme val="minor"/>
      </rPr>
      <t>, com carga horária de 44 horas semanais, desenvolvido de segunda a sábado, com Adicional de Insalubridade (20%).</t>
    </r>
  </si>
  <si>
    <r>
      <t xml:space="preserve">Serviço de </t>
    </r>
    <r>
      <rPr>
        <b/>
        <sz val="11"/>
        <color theme="1"/>
        <rFont val="Calibri"/>
        <family val="2"/>
        <scheme val="minor"/>
      </rPr>
      <t>Auxiliar de Cozinha</t>
    </r>
    <r>
      <rPr>
        <sz val="11"/>
        <color theme="1"/>
        <rFont val="Calibri"/>
        <family val="2"/>
        <scheme val="minor"/>
      </rPr>
      <t xml:space="preserve"> para atender às necessidades do Restaurante Institucional do </t>
    </r>
    <r>
      <rPr>
        <b/>
        <sz val="11"/>
        <color theme="1"/>
        <rFont val="Calibri"/>
        <family val="2"/>
        <scheme val="minor"/>
      </rPr>
      <t>IFPI - Campus #######</t>
    </r>
    <r>
      <rPr>
        <sz val="11"/>
        <color theme="1"/>
        <rFont val="Calibri"/>
        <family val="2"/>
        <scheme val="minor"/>
      </rPr>
      <t>, com carga horária de 44 horas semanais, desenvolvido de segunda a sábado.</t>
    </r>
  </si>
  <si>
    <r>
      <rPr>
        <b/>
        <sz val="11"/>
        <color theme="1"/>
        <rFont val="Calibri"/>
        <family val="2"/>
        <scheme val="minor"/>
      </rPr>
      <t>Auxílio Refeição/Alimentação</t>
    </r>
    <r>
      <rPr>
        <sz val="11"/>
        <color theme="1"/>
        <rFont val="Calibri"/>
        <family val="2"/>
        <scheme val="minor"/>
      </rPr>
      <t xml:space="preserve">: Cláusula ##### - Vale Alimentação - Convenção Coletiva de Trabalho - ####/#### - Registro MTE n° </t>
    </r>
    <r>
      <rPr>
        <b/>
        <sz val="11"/>
        <color theme="1"/>
        <rFont val="Calibri"/>
        <family val="2"/>
        <scheme val="minor"/>
      </rPr>
      <t xml:space="preserve">PI######/#### </t>
    </r>
    <r>
      <rPr>
        <b/>
        <sz val="11"/>
        <color rgb="FFFF0000"/>
        <rFont val="Calibri"/>
        <family val="2"/>
        <scheme val="minor"/>
      </rPr>
      <t>(OBSERVAÇÃO: DEVERÁ SER INFORMADO DE ACORDO COM A CCT)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Só poderá ser deduzido, do valor do auxílio alimentação, a porcentagem a que se refere o Inciso III do artigo 143 da PORTARIA N.º 672, DE 08 DE NOVEMBRO DE 2021, haja visto que o referido desconto só é praticado durante a execução do contrato e preenchidos os requisitos, da contrapartida ao trabalhador, constante no parágrafo único do artigo 140 da mesma portaria.</t>
    </r>
  </si>
  <si>
    <t>Os percentuais de PIS e COFINS, constantes na planilha da Administração, levou em consideração o regime de tributação pelo Lucro Presumido.</t>
  </si>
  <si>
    <r>
      <rPr>
        <b/>
        <sz val="11"/>
        <color theme="1"/>
        <rFont val="Calibri"/>
        <family val="2"/>
        <scheme val="minor"/>
      </rPr>
      <t>ISS</t>
    </r>
    <r>
      <rPr>
        <sz val="11"/>
        <color theme="1"/>
        <rFont val="Calibri"/>
        <family val="2"/>
        <scheme val="minor"/>
      </rPr>
      <t xml:space="preserve"> - Somente os municípios tem competência para instituí-lo (Art. 156, III, da Constituição Federal). Deve ser consultada a legislação da municipalidade em que serão executados os serviços, para se obter a alíquota do ISS.</t>
    </r>
  </si>
  <si>
    <t>Nota Explicativa</t>
  </si>
  <si>
    <t xml:space="preserve">Nota Explicativa: </t>
  </si>
  <si>
    <t>Relação de Uniformes e Complementos meramente exemplificativos, podendo ser adaptada à necessidade da contratação de cada Campus.</t>
  </si>
  <si>
    <t>Orientações Gerais</t>
  </si>
  <si>
    <t>Quando do preenchimento da planilha deverá ser retirado as partes destacadas em vermelho.</t>
  </si>
  <si>
    <r>
      <t xml:space="preserve">Uniformes: </t>
    </r>
    <r>
      <rPr>
        <sz val="11"/>
        <color theme="1"/>
        <rFont val="Calibri"/>
        <family val="2"/>
        <scheme val="minor"/>
      </rPr>
      <t>A descrição será de acordo com a natureza do serviço, o quantitativo de Uniformes será em função do número de colaboradores envolvidos na contratação e o valor de referência dos itens deverá ser balizado em pesquisa de preços com base na legislação vigente. Para se chegar ao valor por empregado pega-se o valor total e divide pelo número de meses.</t>
    </r>
  </si>
  <si>
    <r>
      <rPr>
        <b/>
        <sz val="11"/>
        <color theme="1"/>
        <rFont val="Calibri"/>
        <family val="2"/>
        <scheme val="minor"/>
      </rPr>
      <t>EPI'S</t>
    </r>
    <r>
      <rPr>
        <sz val="11"/>
        <color theme="1"/>
        <rFont val="Calibri"/>
        <family val="2"/>
        <scheme val="minor"/>
      </rPr>
      <t>: A descrição será de acordo com a natureza do serviço, o quantitativo de EPI'S será em função do número de colaboradores envolvidos na contratação e o valor de referência dos itens deverá ser balizado em pesquisa de preços com base na legislação vigente. Para se chegar ao valor por empregado pega-se o valor total e divide pelo número de meses e em seguida pelo número de funcionários.</t>
    </r>
  </si>
  <si>
    <r>
      <rPr>
        <b/>
        <sz val="11"/>
        <color theme="1"/>
        <rFont val="Calibri"/>
        <family val="2"/>
        <scheme val="minor"/>
      </rPr>
      <t>Seguro de Vida</t>
    </r>
    <r>
      <rPr>
        <sz val="11"/>
        <color theme="1"/>
        <rFont val="Calibri"/>
        <family val="2"/>
        <scheme val="minor"/>
      </rPr>
      <t xml:space="preserve">: Cláusula ###### - Seguro - Convenção Coletiva de Trabalho - ####/#### - Registro MTE n° </t>
    </r>
    <r>
      <rPr>
        <b/>
        <sz val="11"/>
        <color theme="1"/>
        <rFont val="Calibri"/>
        <family val="2"/>
        <scheme val="minor"/>
      </rPr>
      <t>PI######/####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rgb="FFFF0000"/>
        <rFont val="Calibri"/>
        <family val="2"/>
        <scheme val="minor"/>
      </rPr>
      <t>Só deverá constar na planilha se houver previsão na Convenção Coletiva de Trabalho</t>
    </r>
    <r>
      <rPr>
        <sz val="11"/>
        <color theme="1"/>
        <rFont val="Calibri"/>
        <family val="2"/>
        <scheme val="minor"/>
      </rPr>
      <t>. O valor de referência poderá ser pesquisa de preços com base na legislação vigente ou a média das contratações anteriores, o qual deverá ser demonstrado em uma planilha complementar.</t>
    </r>
  </si>
  <si>
    <r>
      <rPr>
        <b/>
        <sz val="11"/>
        <color theme="1"/>
        <rFont val="Calibri"/>
        <family val="2"/>
        <scheme val="minor"/>
      </rPr>
      <t>Assistência Médica e Familiar</t>
    </r>
    <r>
      <rPr>
        <sz val="11"/>
        <color theme="1"/>
        <rFont val="Calibri"/>
        <family val="2"/>
        <scheme val="minor"/>
      </rPr>
      <t xml:space="preserve">: Cláusula ###### - ###### - Convenção Coletiva de Trabalho - ####/#### - Registro MTE n° </t>
    </r>
    <r>
      <rPr>
        <b/>
        <sz val="11"/>
        <color theme="1"/>
        <rFont val="Calibri"/>
        <family val="2"/>
        <scheme val="minor"/>
      </rPr>
      <t>PI######/####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rgb="FFFF0000"/>
        <rFont val="Calibri"/>
        <family val="2"/>
        <scheme val="minor"/>
      </rPr>
      <t>Só deverá constar na planilha se houver previsão na Convenção Coletiva de Trabalho</t>
    </r>
    <r>
      <rPr>
        <sz val="11"/>
        <color theme="1"/>
        <rFont val="Calibri"/>
        <family val="2"/>
        <scheme val="minor"/>
      </rPr>
      <t>. O valor de referência poderá ser a média das contratações anteriores, o qual deverá ser demonstrado em uma planilha complementar.</t>
    </r>
  </si>
  <si>
    <t>ESPECIFICAÇÃO</t>
  </si>
  <si>
    <t>COTAÇÃO 1</t>
  </si>
  <si>
    <t>COTAÇÃO 2</t>
  </si>
  <si>
    <t>COTAÇÃO 3</t>
  </si>
  <si>
    <t>MÉDIA</t>
  </si>
  <si>
    <t>As cotações referentes aos itens acima devem ser de acordo com a legislação vigente para formação do preço de referência.</t>
  </si>
  <si>
    <t>VALOR POR EMPREGADO = VALOR TOTAL ÷ 12 MESES</t>
  </si>
  <si>
    <t>VALOR POR EMPREGADO = VALOR TOTAL ÷ 12 MESES ÷ TOTAL DE FUNCIONÁRIOS</t>
  </si>
  <si>
    <t>Relação de EPI'S meramente exemplificativa, podendo ser adaptada à necessidade da contratação de cada Campus.</t>
  </si>
  <si>
    <r>
      <t xml:space="preserve">Cláusula ##### - </t>
    </r>
    <r>
      <rPr>
        <b/>
        <sz val="11"/>
        <color theme="1"/>
        <rFont val="Calibri"/>
        <family val="2"/>
        <scheme val="minor"/>
      </rPr>
      <t>Piso Salarial</t>
    </r>
    <r>
      <rPr>
        <sz val="11"/>
        <color theme="1"/>
        <rFont val="Calibri"/>
        <family val="2"/>
        <scheme val="minor"/>
      </rPr>
      <t xml:space="preserve"> - Convenção Coletiva de Trabalho - ####/#### - Registro MTE n° </t>
    </r>
    <r>
      <rPr>
        <b/>
        <sz val="11"/>
        <color theme="1"/>
        <rFont val="Calibri"/>
        <family val="2"/>
        <scheme val="minor"/>
      </rPr>
      <t>PI######/####.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(OBSERVAÇÃO: DEVERÁ SER INFORMADO DE ACORDO COM A CCT).</t>
    </r>
  </si>
  <si>
    <r>
      <t xml:space="preserve">Cláusula ##### - </t>
    </r>
    <r>
      <rPr>
        <b/>
        <sz val="11"/>
        <color theme="1"/>
        <rFont val="Calibri"/>
        <family val="2"/>
        <scheme val="minor"/>
      </rPr>
      <t>Vigência e Data-Base</t>
    </r>
    <r>
      <rPr>
        <sz val="11"/>
        <color theme="1"/>
        <rFont val="Calibri"/>
        <family val="2"/>
        <scheme val="minor"/>
      </rPr>
      <t xml:space="preserve"> - Convenção Coletiva de Trabalho - ####/#### - Registro MTE n° </t>
    </r>
    <r>
      <rPr>
        <b/>
        <sz val="11"/>
        <color theme="1"/>
        <rFont val="Calibri"/>
        <family val="2"/>
        <scheme val="minor"/>
      </rPr>
      <t xml:space="preserve">PI######/####. </t>
    </r>
    <r>
      <rPr>
        <b/>
        <sz val="11"/>
        <color rgb="FFFF0000"/>
        <rFont val="Calibri"/>
        <family val="2"/>
        <scheme val="minor"/>
      </rPr>
      <t>(OBSERVAÇÃO: DEVERÁ SER INFORMADO DE ACORDO COM A CCT).</t>
    </r>
  </si>
  <si>
    <r>
      <t xml:space="preserve">Cláusula ##### - </t>
    </r>
    <r>
      <rPr>
        <b/>
        <sz val="11"/>
        <color theme="1"/>
        <rFont val="Calibri"/>
        <family val="2"/>
        <scheme val="minor"/>
      </rPr>
      <t>Piso Salarial</t>
    </r>
    <r>
      <rPr>
        <sz val="11"/>
        <color theme="1"/>
        <rFont val="Calibri"/>
        <family val="2"/>
        <scheme val="minor"/>
      </rPr>
      <t xml:space="preserve"> - Convenção Coletiva de Trabalho - ####/#### - Registro MTE n° </t>
    </r>
    <r>
      <rPr>
        <b/>
        <sz val="11"/>
        <color theme="1"/>
        <rFont val="Calibri"/>
        <family val="2"/>
        <scheme val="minor"/>
      </rPr>
      <t xml:space="preserve">PI######/####. </t>
    </r>
    <r>
      <rPr>
        <b/>
        <sz val="11"/>
        <color rgb="FFFF0000"/>
        <rFont val="Calibri"/>
        <family val="2"/>
        <scheme val="minor"/>
      </rPr>
      <t>(OBSERVAÇÃO: DEVERÁ SER INFORMADO DE ACORDO COM A CCT).</t>
    </r>
  </si>
  <si>
    <r>
      <t xml:space="preserve">Cláusula ##### - </t>
    </r>
    <r>
      <rPr>
        <b/>
        <sz val="11"/>
        <color theme="1"/>
        <rFont val="Calibri"/>
        <family val="2"/>
        <scheme val="minor"/>
      </rPr>
      <t>Adicional de Insalubridade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Somente para Cozinheiro</t>
    </r>
    <r>
      <rPr>
        <sz val="11"/>
        <color theme="1"/>
        <rFont val="Calibri"/>
        <family val="2"/>
        <scheme val="minor"/>
      </rPr>
      <t xml:space="preserve">) - Convenção Coletiva de Trabalho - ####/#### - Registro MTE n° </t>
    </r>
    <r>
      <rPr>
        <b/>
        <sz val="11"/>
        <color theme="1"/>
        <rFont val="Calibri"/>
        <family val="2"/>
        <scheme val="minor"/>
      </rPr>
      <t xml:space="preserve">PI######/####. </t>
    </r>
    <r>
      <rPr>
        <sz val="11"/>
        <color theme="1"/>
        <rFont val="Calibri"/>
        <family val="2"/>
        <scheme val="minor"/>
      </rPr>
      <t xml:space="preserve">Corresponde a 20% sobre o salário mínimo vigente nos termo do artigo 192 da CLT. </t>
    </r>
    <r>
      <rPr>
        <b/>
        <sz val="11"/>
        <color rgb="FFFF0000"/>
        <rFont val="Calibri"/>
        <family val="2"/>
        <scheme val="minor"/>
      </rPr>
      <t>(OBSERVAÇÃO: DEVERÁ SER INFORMADO DE ACORDO COM A CCT).</t>
    </r>
  </si>
  <si>
    <t>Assitência Médica e Familiar</t>
  </si>
  <si>
    <t>TOTAL MÃO DE OBRA (R$)</t>
  </si>
  <si>
    <r>
      <rPr>
        <b/>
        <sz val="11"/>
        <color theme="1"/>
        <rFont val="Calibri"/>
        <family val="2"/>
        <scheme val="minor"/>
      </rPr>
      <t>Férias  e Adicional de Férias</t>
    </r>
    <r>
      <rPr>
        <sz val="11"/>
        <color theme="1"/>
        <rFont val="Calibri"/>
        <family val="2"/>
        <scheme val="minor"/>
      </rPr>
      <t xml:space="preserve">  -  Será aplicado o percentual de </t>
    </r>
    <r>
      <rPr>
        <b/>
        <sz val="11"/>
        <color theme="1"/>
        <rFont val="Calibri"/>
        <family val="2"/>
        <scheme val="minor"/>
      </rPr>
      <t>12,10%</t>
    </r>
    <r>
      <rPr>
        <sz val="11"/>
        <color theme="1"/>
        <rFont val="Calibri"/>
        <family val="2"/>
        <scheme val="minor"/>
      </rPr>
      <t xml:space="preserve"> considerando o disposto na IN 05/2017 para o seguinte cálculo:</t>
    </r>
  </si>
  <si>
    <r>
      <rPr>
        <b/>
        <sz val="11"/>
        <color theme="1"/>
        <rFont val="Calibri"/>
        <family val="2"/>
        <scheme val="minor"/>
      </rPr>
      <t xml:space="preserve">Férias - </t>
    </r>
    <r>
      <rPr>
        <sz val="11"/>
        <color theme="1"/>
        <rFont val="Calibri"/>
        <family val="2"/>
        <scheme val="minor"/>
      </rPr>
      <t xml:space="preserve">Previsto na Constituição Federal, em seu art. 7º, inciso XVII e na CLT art. 129. A provisão para atender as despesas relativas às Férias corresponde a </t>
    </r>
    <r>
      <rPr>
        <b/>
        <sz val="11"/>
        <color theme="1"/>
        <rFont val="Calibri"/>
        <family val="2"/>
        <scheme val="minor"/>
      </rPr>
      <t>(1/11) x 100 = 9,09%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(Arredondamento de 9,075% para cumprir com o percentual apresentado no Caderno de Logística da Conta Vinculada)</t>
    </r>
    <r>
      <rPr>
        <sz val="11"/>
        <color theme="1"/>
        <rFont val="Calibri"/>
        <family val="2"/>
        <scheme val="minor"/>
      </rPr>
      <t>. Onde: 1 = representa o inteiro do salário; 11 = número de meses e multiplica por 100 para converter em porcentagem.</t>
    </r>
  </si>
  <si>
    <r>
      <t xml:space="preserve">Percentual das Férias e Adicional de Férias deverá ser aplicado sobre o total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</si>
  <si>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Abono de Férias ou Adicional de Férias</t>
    </r>
    <r>
      <rPr>
        <sz val="11"/>
        <color theme="1"/>
        <rFont val="Calibri"/>
        <family val="2"/>
        <scheme val="minor"/>
      </rPr>
      <t>: Previsto na Constituição Federal, em seu art. 7º, inciso XVII, prevê que as férias sejam pagas com adicional de, pelo menos, 1/3 (um terço) da remuneração do mês. A provisão para atender as despesas relativas ao abono de férias corresponde a:</t>
    </r>
    <r>
      <rPr>
        <b/>
        <sz val="11"/>
        <color theme="1"/>
        <rFont val="Calibri"/>
        <family val="2"/>
        <scheme val="minor"/>
      </rPr>
      <t xml:space="preserve"> (1/11 x 1/3) x 100 = 3,03%  (Arredondamento de 3,03% para 3,025% para cumprir com o percentual apresentado no Caderno de Logística da Conta Vinculada). </t>
    </r>
    <r>
      <rPr>
        <sz val="11"/>
        <color theme="1"/>
        <rFont val="Calibri"/>
        <family val="2"/>
        <scheme val="minor"/>
      </rPr>
      <t xml:space="preserve">Onde: 1 = representa o inteiro do salário; 11 = número de meses; 1/3 = terço constitucional e multiplica por 100 para converter em porcentagem.                                                  </t>
    </r>
  </si>
  <si>
    <r>
      <t>1,62% ou 0,0162 =  Percentual a ser aplicado sobre o somatório dos</t>
    </r>
    <r>
      <rPr>
        <b/>
        <sz val="11"/>
        <color theme="1"/>
        <rFont val="Calibri"/>
        <family val="2"/>
        <scheme val="minor"/>
      </rPr>
      <t xml:space="preserve"> Módulos 1, 2 e 3, excluindo o Vale Alimentação e Vale Transporte do Submódulo 2.3.</t>
    </r>
  </si>
  <si>
    <r>
      <rPr>
        <sz val="11"/>
        <color rgb="FF3399FF"/>
        <rFont val="Calibri"/>
        <family val="2"/>
        <scheme val="minor"/>
      </rPr>
      <t>1/12</t>
    </r>
    <r>
      <rPr>
        <sz val="11"/>
        <color theme="1"/>
        <rFont val="Calibri"/>
        <family val="2"/>
        <scheme val="minor"/>
      </rPr>
      <t xml:space="preserve"> = Representa o rateio de uma remuneração ao longo de 12 meses para o provisionamento do 13º salário.</t>
    </r>
  </si>
  <si>
    <r>
      <rPr>
        <sz val="11"/>
        <color rgb="FF00CC00"/>
        <rFont val="Calibri"/>
        <family val="2"/>
        <scheme val="minor"/>
      </rPr>
      <t>1/12</t>
    </r>
    <r>
      <rPr>
        <sz val="11"/>
        <color theme="1"/>
        <rFont val="Calibri"/>
        <family val="2"/>
        <scheme val="minor"/>
      </rPr>
      <t xml:space="preserve"> = Representa o rateio de uma remuneração ao longo de 12 meses para o provisionamento das Férias.</t>
    </r>
  </si>
  <si>
    <r>
      <rPr>
        <sz val="11"/>
        <color rgb="FFCC6600"/>
        <rFont val="Calibri"/>
        <family val="2"/>
        <scheme val="minor"/>
      </rPr>
      <t>1/3/12</t>
    </r>
    <r>
      <rPr>
        <sz val="11"/>
        <color theme="1"/>
        <rFont val="Calibri"/>
        <family val="2"/>
        <scheme val="minor"/>
      </rPr>
      <t xml:space="preserve"> = Representa o rateio do terço constitucional ao longo de 12 meses para o provisionamento do Adicional de Férias.</t>
    </r>
  </si>
  <si>
    <r>
      <rPr>
        <b/>
        <sz val="11"/>
        <color theme="1"/>
        <rFont val="Calibri"/>
        <family val="2"/>
        <scheme val="minor"/>
      </rPr>
      <t>INSS</t>
    </r>
    <r>
      <rPr>
        <sz val="11"/>
        <color theme="1"/>
        <rFont val="Calibri"/>
        <family val="2"/>
        <scheme val="minor"/>
      </rPr>
      <t xml:space="preserve">: Contribuição a cargo da empresa, destinada à Seguridade Social no percentual de 20% sobre o total das remunerações pagas, devidas ou creditadas a qualquer título, durante o mês, aos segurados empregados e trabalhadores avulsos que lhe prestem serviços. Previsão Legal art. 22, inciso I da Lei nº 8.212/91.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</si>
  <si>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Salário Educação</t>
    </r>
    <r>
      <rPr>
        <sz val="11"/>
        <color theme="1"/>
        <rFont val="Calibri"/>
        <family val="2"/>
        <scheme val="minor"/>
      </rPr>
      <t xml:space="preserve">: Percentual de 2,50% constitui a contribuição para financiamento da educação básica. Previsão Legal, art. 212 §§ 5º da CF; art. 15 da Lei nº 9.424/96; art. 3°, inciso I do Decreto n° 87.043/1982; art. 1º § 1º do Decreto nº 6.003/2006. Percentual a ser aplicado sobre o somatório do </t>
    </r>
    <r>
      <rPr>
        <b/>
        <sz val="11"/>
        <color theme="1"/>
        <rFont val="Calibri"/>
        <family val="2"/>
        <scheme val="minor"/>
      </rPr>
      <t>Módulo 1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Submódulo 2.1</t>
    </r>
    <r>
      <rPr>
        <sz val="11"/>
        <color theme="1"/>
        <rFont val="Calibri"/>
        <family val="2"/>
        <scheme val="minor"/>
      </rPr>
      <t>.</t>
    </r>
  </si>
  <si>
    <t>0,417% ou 0,00417 = Percentual a ser aplicado sobre a remuneração.</t>
  </si>
  <si>
    <t>1,944% ou 0,01944 = Percentual a ser aplicado sobre a remuneração.</t>
  </si>
  <si>
    <r>
      <t xml:space="preserve">100% ou 1 = Percentual estatístico arbitrado de empregados que poderão ser demitidos com Aviso Prévio Trabalhado. (Fonte: </t>
    </r>
    <r>
      <rPr>
        <b/>
        <sz val="11"/>
        <color theme="1"/>
        <rFont val="Calibri"/>
        <family val="2"/>
        <scheme val="minor"/>
      </rPr>
      <t>MANUAL DE PREENCHIMENTO DO MODELO DE PLANILHAS DE CUSTOS E DE FORMAÇÃO DE PREÇOS DO STJ</t>
    </r>
    <r>
      <rPr>
        <sz val="11"/>
        <color theme="1"/>
        <rFont val="Calibri"/>
        <family val="2"/>
        <scheme val="minor"/>
      </rPr>
      <t>).</t>
    </r>
  </si>
  <si>
    <r>
      <t xml:space="preserve">5% ou 0,05 = Percentual estatístico arbitrado de empregados que poderão ser demitidos com Aviso Prévio Indenizado. (Fonte: </t>
    </r>
    <r>
      <rPr>
        <b/>
        <sz val="11"/>
        <color theme="1"/>
        <rFont val="Calibri"/>
        <family val="2"/>
        <scheme val="minor"/>
      </rPr>
      <t>MANUAL DE PREENCHIMENTO DO MODELO DE PLANILHAS DE CUSTOS E DE FORMAÇÃO DE PREÇOS DO STJ</t>
    </r>
    <r>
      <rPr>
        <sz val="11"/>
        <color theme="1"/>
        <rFont val="Calibri"/>
        <family val="2"/>
        <scheme val="minor"/>
      </rPr>
      <t>).</t>
    </r>
  </si>
  <si>
    <t>Fundamentação Legal: Jurisprudência - CF/1988 (art. 7º, inciso XXI). CLT (art. 477, art. 487 a 491). TCU (Acórdão 3.006/2010 - Plenário). TCU (Acórdão 1186/2017 - Plenário).</t>
  </si>
  <si>
    <r>
      <rPr>
        <b/>
        <sz val="11"/>
        <color theme="1"/>
        <rFont val="Calibri"/>
        <family val="2"/>
        <scheme val="minor"/>
      </rPr>
      <t>Aviso Prévio Indenizado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((1/12)*0,05)</t>
    </r>
    <r>
      <rPr>
        <sz val="11"/>
        <color theme="1"/>
        <rFont val="Calibri"/>
        <family val="2"/>
        <scheme val="minor"/>
      </rPr>
      <t xml:space="preserve"> = 0,417% ou 0,00417 (Incide sobre o Módulo I - Composição da Remuneração). Onde:</t>
    </r>
  </si>
  <si>
    <r>
      <rPr>
        <b/>
        <sz val="11"/>
        <color theme="1"/>
        <rFont val="Calibri"/>
        <family val="2"/>
        <scheme val="minor"/>
      </rPr>
      <t>Aviso Prévio Trabalhado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((7/30)/12)*1</t>
    </r>
    <r>
      <rPr>
        <sz val="11"/>
        <color theme="1"/>
        <rFont val="Calibri"/>
        <family val="2"/>
        <scheme val="minor"/>
      </rPr>
      <t xml:space="preserve"> = 1,944% ou 0,01944 (Incide sobre o Módulo I - Composição da Remuneração). Onde:</t>
    </r>
  </si>
  <si>
    <r>
      <t>Substituto na cobertura de Ausências legais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((2/30)/12)</t>
    </r>
    <r>
      <rPr>
        <sz val="11"/>
        <color theme="1"/>
        <rFont val="Calibri"/>
        <family val="2"/>
        <scheme val="minor"/>
      </rPr>
      <t xml:space="preserve"> = 0,556% ou 0,00556. Onde:</t>
    </r>
  </si>
  <si>
    <r>
      <t>Substituto na cobertura de Licença Paternidade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((5/30)/12)*0,02</t>
    </r>
    <r>
      <rPr>
        <sz val="11"/>
        <color theme="1"/>
        <rFont val="Calibri"/>
        <family val="2"/>
        <scheme val="minor"/>
      </rPr>
      <t xml:space="preserve"> = 0,028% ou 0,00028. Onde:</t>
    </r>
  </si>
  <si>
    <r>
      <t>Substituto na cobertura de Ausência por Acidente de trabalho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((15/30)/12)*0,08</t>
    </r>
    <r>
      <rPr>
        <sz val="11"/>
        <color theme="1"/>
        <rFont val="Calibri"/>
        <family val="2"/>
        <scheme val="minor"/>
      </rPr>
      <t xml:space="preserve"> = 0,333% ou 0,00333. Onde:</t>
    </r>
  </si>
  <si>
    <r>
      <t>Substituto na cobertura de  Afastamento Maternidade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((1+1/3)/12)*0,02*((4/12))</t>
    </r>
    <r>
      <rPr>
        <sz val="11"/>
        <color theme="1"/>
        <rFont val="Calibri"/>
        <family val="2"/>
        <scheme val="minor"/>
      </rPr>
      <t xml:space="preserve"> = 0,074% ou 0,00074. Onde:</t>
    </r>
  </si>
  <si>
    <r>
      <rPr>
        <b/>
        <sz val="11"/>
        <color theme="1"/>
        <rFont val="Calibri"/>
        <family val="2"/>
        <scheme val="minor"/>
      </rPr>
      <t>Auxílio Transporte</t>
    </r>
    <r>
      <rPr>
        <sz val="11"/>
        <color theme="1"/>
        <rFont val="Calibri"/>
        <family val="2"/>
        <scheme val="minor"/>
      </rPr>
      <t xml:space="preserve"> - Cláusula ##### - Vale Transporte - Convenção Coletiva de Trabalho - ####/#### - Registro MTE n° </t>
    </r>
    <r>
      <rPr>
        <b/>
        <sz val="11"/>
        <color theme="1"/>
        <rFont val="Calibri"/>
        <family val="2"/>
        <scheme val="minor"/>
      </rPr>
      <t xml:space="preserve">PI######/#### </t>
    </r>
    <r>
      <rPr>
        <b/>
        <sz val="11"/>
        <color rgb="FFFF0000"/>
        <rFont val="Calibri"/>
        <family val="2"/>
        <scheme val="minor"/>
      </rPr>
      <t>(OBSERVAÇÃO: DEVERÁ SER INFORMADO DE ACORDO COM A CCT)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(0,00 x 02 passagens x 26 dias) - (6% do Salário Base)</t>
    </r>
    <r>
      <rPr>
        <sz val="11"/>
        <color theme="1"/>
        <rFont val="Calibri"/>
        <family val="2"/>
        <scheme val="minor"/>
      </rPr>
      <t>. Onde:</t>
    </r>
  </si>
  <si>
    <t>Os percentuais referentes aos Custos Indiretos e ao Lucro são a média dos cálculos de percentuais mínimo e máximo resultante de estudos desenvolvidos em 2014/2015 pelo Fundação Instituto de Administração (FIA) e registrado no Caderno Técnico da SEGES como orientação geral para o preenchimento da Planilha de Custos e Formação de Preços.</t>
  </si>
  <si>
    <r>
      <rPr>
        <b/>
        <sz val="11"/>
        <color theme="1"/>
        <rFont val="Calibri"/>
        <family val="2"/>
        <scheme val="minor"/>
      </rPr>
      <t>Substituto na cobertura de Férias</t>
    </r>
    <r>
      <rPr>
        <sz val="11"/>
        <color theme="1"/>
        <rFont val="Calibri"/>
        <family val="2"/>
        <scheme val="minor"/>
      </rPr>
      <t xml:space="preserve"> - Fórmula: </t>
    </r>
    <r>
      <rPr>
        <b/>
        <sz val="11"/>
        <color theme="1"/>
        <rFont val="Calibri"/>
        <family val="2"/>
        <scheme val="minor"/>
      </rPr>
      <t>((</t>
    </r>
    <r>
      <rPr>
        <b/>
        <sz val="11"/>
        <color rgb="FF3399FF"/>
        <rFont val="Calibri"/>
        <family val="2"/>
        <scheme val="minor"/>
      </rPr>
      <t>1/12</t>
    </r>
    <r>
      <rPr>
        <b/>
        <sz val="11"/>
        <color theme="1"/>
        <rFont val="Calibri"/>
        <family val="2"/>
        <scheme val="minor"/>
      </rPr>
      <t>)+(</t>
    </r>
    <r>
      <rPr>
        <b/>
        <sz val="11"/>
        <color rgb="FF00CC00"/>
        <rFont val="Calibri"/>
        <family val="2"/>
        <scheme val="minor"/>
      </rPr>
      <t>1/12</t>
    </r>
    <r>
      <rPr>
        <b/>
        <sz val="11"/>
        <color theme="1"/>
        <rFont val="Calibri"/>
        <family val="2"/>
        <scheme val="minor"/>
      </rPr>
      <t>)+(</t>
    </r>
    <r>
      <rPr>
        <b/>
        <sz val="11"/>
        <color rgb="FFCC6600"/>
        <rFont val="Calibri"/>
        <family val="2"/>
        <scheme val="minor"/>
      </rPr>
      <t>1/3/12</t>
    </r>
    <r>
      <rPr>
        <b/>
        <sz val="11"/>
        <color theme="1"/>
        <rFont val="Calibri"/>
        <family val="2"/>
        <scheme val="minor"/>
      </rPr>
      <t>))/12</t>
    </r>
    <r>
      <rPr>
        <sz val="11"/>
        <color theme="1"/>
        <rFont val="Calibri"/>
        <family val="2"/>
        <scheme val="minor"/>
      </rPr>
      <t xml:space="preserve"> = 1,62% ou 0,0162. Onde: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</si>
</sst>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0.00000"/>
    <numFmt numFmtId="166" formatCode="0.000000000000000"/>
    <numFmt numFmtId="167" formatCode="0.0000"/>
    <numFmt numFmtId="168" formatCode="0.000"/>
    <numFmt numFmtId="169" formatCode="0.0"/>
    <numFmt numFmtId="170" formatCode="0.0000000"/>
    <numFmt numFmtId="171" formatCode="0.0000%"/>
    <numFmt numFmtId="172" formatCode="&quot;R$&quot;\ 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33CC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rgb="FF000000"/>
      <name val="Segoe U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u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Maiandra GD"/>
      <family val="2"/>
    </font>
    <font>
      <b/>
      <sz val="20"/>
      <color rgb="FF0033CC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rgb="FF0033CC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4"/>
      <color rgb="FFFF0000"/>
      <name val="Calibri"/>
      <family val="2"/>
      <scheme val="minor"/>
    </font>
    <font>
      <sz val="14"/>
      <name val="Ebrima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1"/>
    </font>
    <font>
      <sz val="11"/>
      <color rgb="FF0070C0"/>
      <name val="Calibri"/>
      <family val="2"/>
      <scheme val="minor"/>
    </font>
    <font>
      <sz val="11"/>
      <color rgb="FF2E75B6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3399FF"/>
      <name val="Calibri"/>
      <family val="2"/>
      <scheme val="minor"/>
    </font>
    <font>
      <sz val="11"/>
      <color rgb="FF00CC00"/>
      <name val="Calibri"/>
      <family val="2"/>
      <scheme val="minor"/>
    </font>
    <font>
      <sz val="11"/>
      <color rgb="FFCC6600"/>
      <name val="Calibri"/>
      <family val="2"/>
      <scheme val="minor"/>
    </font>
    <font>
      <b/>
      <sz val="11"/>
      <color rgb="FF3399FF"/>
      <name val="Calibri"/>
      <family val="2"/>
      <scheme val="minor"/>
    </font>
    <font>
      <b/>
      <sz val="11"/>
      <color rgb="FF00CC00"/>
      <name val="Calibri"/>
      <family val="2"/>
      <scheme val="minor"/>
    </font>
    <font>
      <b/>
      <sz val="11"/>
      <color rgb="FFCC66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5">
    <xf numFmtId="0" fontId="0" fillId="0" borderId="0" xfId="0"/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4" fontId="11" fillId="6" borderId="14" xfId="0" applyNumberFormat="1" applyFont="1" applyFill="1" applyBorder="1" applyAlignment="1">
      <alignment vertical="center"/>
    </xf>
    <xf numFmtId="4" fontId="11" fillId="6" borderId="15" xfId="0" applyNumberFormat="1" applyFont="1" applyFill="1" applyBorder="1" applyAlignment="1">
      <alignment vertical="center"/>
    </xf>
    <xf numFmtId="0" fontId="11" fillId="7" borderId="16" xfId="0" applyFont="1" applyFill="1" applyBorder="1" applyAlignment="1">
      <alignment horizontal="left" vertical="center"/>
    </xf>
    <xf numFmtId="4" fontId="11" fillId="7" borderId="16" xfId="0" applyNumberFormat="1" applyFont="1" applyFill="1" applyBorder="1" applyAlignment="1">
      <alignment horizontal="center" vertical="center"/>
    </xf>
    <xf numFmtId="0" fontId="12" fillId="0" borderId="0" xfId="0" applyFont="1"/>
    <xf numFmtId="0" fontId="9" fillId="3" borderId="0" xfId="0" applyFont="1" applyFill="1" applyBorder="1" applyAlignment="1">
      <alignment vertical="center"/>
    </xf>
    <xf numFmtId="4" fontId="11" fillId="6" borderId="4" xfId="0" applyNumberFormat="1" applyFont="1" applyFill="1" applyBorder="1" applyAlignment="1">
      <alignment vertical="center"/>
    </xf>
    <xf numFmtId="4" fontId="11" fillId="6" borderId="5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10" fontId="10" fillId="2" borderId="3" xfId="3" applyNumberFormat="1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left" vertical="center"/>
    </xf>
    <xf numFmtId="2" fontId="14" fillId="5" borderId="15" xfId="0" applyNumberFormat="1" applyFont="1" applyFill="1" applyBorder="1" applyAlignment="1">
      <alignment horizontal="center" vertical="center"/>
    </xf>
    <xf numFmtId="9" fontId="8" fillId="5" borderId="0" xfId="0" applyNumberFormat="1" applyFont="1" applyFill="1" applyBorder="1" applyAlignment="1">
      <alignment vertical="center"/>
    </xf>
    <xf numFmtId="0" fontId="17" fillId="5" borderId="14" xfId="0" applyFont="1" applyFill="1" applyBorder="1" applyAlignment="1">
      <alignment horizontal="left" vertical="center"/>
    </xf>
    <xf numFmtId="4" fontId="17" fillId="5" borderId="15" xfId="0" applyNumberFormat="1" applyFont="1" applyFill="1" applyBorder="1" applyAlignment="1">
      <alignment horizontal="center" vertical="center"/>
    </xf>
    <xf numFmtId="10" fontId="8" fillId="5" borderId="0" xfId="3" applyNumberFormat="1" applyFont="1" applyFill="1" applyBorder="1" applyAlignment="1">
      <alignment vertical="center"/>
    </xf>
    <xf numFmtId="4" fontId="14" fillId="5" borderId="15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13" fillId="5" borderId="14" xfId="0" applyFont="1" applyFill="1" applyBorder="1" applyAlignment="1">
      <alignment horizontal="left" vertical="center"/>
    </xf>
    <xf numFmtId="4" fontId="13" fillId="5" borderId="15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left" vertical="center"/>
    </xf>
    <xf numFmtId="4" fontId="11" fillId="5" borderId="5" xfId="0" applyNumberFormat="1" applyFont="1" applyFill="1" applyBorder="1" applyAlignment="1">
      <alignment horizontal="center" vertical="center"/>
    </xf>
    <xf numFmtId="4" fontId="3" fillId="5" borderId="0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10" fontId="14" fillId="5" borderId="3" xfId="3" applyNumberFormat="1" applyFont="1" applyFill="1" applyBorder="1" applyAlignment="1">
      <alignment horizontal="center" vertical="center"/>
    </xf>
    <xf numFmtId="10" fontId="14" fillId="5" borderId="15" xfId="3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vertical="center"/>
    </xf>
    <xf numFmtId="4" fontId="8" fillId="5" borderId="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20" fillId="0" borderId="0" xfId="0" applyFont="1"/>
    <xf numFmtId="4" fontId="9" fillId="3" borderId="20" xfId="0" applyNumberFormat="1" applyFont="1" applyFill="1" applyBorder="1" applyAlignment="1">
      <alignment vertical="center"/>
    </xf>
    <xf numFmtId="4" fontId="13" fillId="7" borderId="0" xfId="0" applyNumberFormat="1" applyFont="1" applyFill="1" applyBorder="1" applyAlignment="1">
      <alignment vertical="center"/>
    </xf>
    <xf numFmtId="165" fontId="19" fillId="4" borderId="0" xfId="0" applyNumberFormat="1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44" fontId="13" fillId="3" borderId="0" xfId="2" applyFont="1" applyFill="1" applyBorder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44" fontId="13" fillId="3" borderId="0" xfId="0" applyNumberFormat="1" applyFont="1" applyFill="1" applyBorder="1" applyAlignment="1">
      <alignment vertical="center"/>
    </xf>
    <xf numFmtId="9" fontId="9" fillId="5" borderId="0" xfId="0" applyNumberFormat="1" applyFont="1" applyFill="1" applyBorder="1" applyAlignment="1">
      <alignment vertical="center"/>
    </xf>
    <xf numFmtId="0" fontId="11" fillId="7" borderId="27" xfId="0" applyFont="1" applyFill="1" applyBorder="1" applyAlignment="1">
      <alignment horizontal="left" vertical="center"/>
    </xf>
    <xf numFmtId="4" fontId="11" fillId="7" borderId="28" xfId="0" applyNumberFormat="1" applyFont="1" applyFill="1" applyBorder="1" applyAlignment="1">
      <alignment horizontal="center" vertical="center"/>
    </xf>
    <xf numFmtId="164" fontId="9" fillId="5" borderId="0" xfId="3" applyNumberFormat="1" applyFont="1" applyFill="1" applyBorder="1" applyAlignment="1">
      <alignment vertical="center"/>
    </xf>
    <xf numFmtId="4" fontId="13" fillId="3" borderId="0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4" fontId="5" fillId="7" borderId="4" xfId="7" applyNumberFormat="1" applyFont="1" applyFill="1" applyBorder="1" applyAlignment="1">
      <alignment vertical="center"/>
    </xf>
    <xf numFmtId="4" fontId="21" fillId="7" borderId="5" xfId="7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166" fontId="9" fillId="5" borderId="0" xfId="0" applyNumberFormat="1" applyFont="1" applyFill="1" applyBorder="1" applyAlignment="1">
      <alignment vertical="center"/>
    </xf>
    <xf numFmtId="167" fontId="9" fillId="5" borderId="0" xfId="0" applyNumberFormat="1" applyFont="1" applyFill="1" applyBorder="1" applyAlignment="1">
      <alignment vertical="center"/>
    </xf>
    <xf numFmtId="168" fontId="9" fillId="5" borderId="0" xfId="0" applyNumberFormat="1" applyFont="1" applyFill="1" applyBorder="1" applyAlignment="1">
      <alignment vertical="center"/>
    </xf>
    <xf numFmtId="0" fontId="8" fillId="0" borderId="13" xfId="6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vertical="center"/>
    </xf>
    <xf numFmtId="4" fontId="19" fillId="4" borderId="0" xfId="0" applyNumberFormat="1" applyFont="1" applyFill="1" applyBorder="1" applyAlignment="1">
      <alignment vertical="center"/>
    </xf>
    <xf numFmtId="169" fontId="9" fillId="5" borderId="0" xfId="0" applyNumberFormat="1" applyFont="1" applyFill="1" applyBorder="1" applyAlignment="1">
      <alignment vertical="center"/>
    </xf>
    <xf numFmtId="170" fontId="9" fillId="5" borderId="0" xfId="0" applyNumberFormat="1" applyFont="1" applyFill="1" applyBorder="1" applyAlignment="1">
      <alignment vertical="center"/>
    </xf>
    <xf numFmtId="44" fontId="19" fillId="0" borderId="13" xfId="7" applyFont="1" applyFill="1" applyBorder="1" applyAlignment="1">
      <alignment vertical="center"/>
    </xf>
    <xf numFmtId="3" fontId="19" fillId="0" borderId="13" xfId="0" applyNumberFormat="1" applyFont="1" applyFill="1" applyBorder="1" applyAlignment="1">
      <alignment horizontal="center" vertical="center"/>
    </xf>
    <xf numFmtId="165" fontId="9" fillId="5" borderId="0" xfId="0" applyNumberFormat="1" applyFont="1" applyFill="1" applyBorder="1" applyAlignment="1">
      <alignment vertical="center"/>
    </xf>
    <xf numFmtId="2" fontId="9" fillId="5" borderId="0" xfId="0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4" fontId="19" fillId="0" borderId="13" xfId="0" applyNumberFormat="1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vertical="center"/>
    </xf>
    <xf numFmtId="0" fontId="10" fillId="7" borderId="13" xfId="0" applyFont="1" applyFill="1" applyBorder="1" applyAlignment="1">
      <alignment vertical="center"/>
    </xf>
    <xf numFmtId="4" fontId="10" fillId="7" borderId="13" xfId="0" applyNumberFormat="1" applyFont="1" applyFill="1" applyBorder="1" applyAlignment="1">
      <alignment horizontal="center" vertical="center"/>
    </xf>
    <xf numFmtId="168" fontId="8" fillId="5" borderId="0" xfId="0" applyNumberFormat="1" applyFont="1" applyFill="1" applyBorder="1" applyAlignment="1">
      <alignment vertical="center"/>
    </xf>
    <xf numFmtId="164" fontId="9" fillId="0" borderId="0" xfId="3" applyNumberFormat="1" applyFont="1" applyFill="1" applyBorder="1" applyAlignment="1">
      <alignment vertical="center"/>
    </xf>
    <xf numFmtId="9" fontId="9" fillId="5" borderId="0" xfId="3" quotePrefix="1" applyFont="1" applyFill="1" applyBorder="1" applyAlignment="1">
      <alignment vertical="center"/>
    </xf>
    <xf numFmtId="10" fontId="9" fillId="5" borderId="0" xfId="0" applyNumberFormat="1" applyFont="1" applyFill="1" applyBorder="1" applyAlignment="1">
      <alignment vertical="center"/>
    </xf>
    <xf numFmtId="171" fontId="9" fillId="5" borderId="0" xfId="0" applyNumberFormat="1" applyFont="1" applyFill="1" applyBorder="1" applyAlignment="1">
      <alignment vertical="center"/>
    </xf>
    <xf numFmtId="1" fontId="9" fillId="5" borderId="0" xfId="3" quotePrefix="1" applyNumberFormat="1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4" fontId="13" fillId="7" borderId="20" xfId="0" applyNumberFormat="1" applyFont="1" applyFill="1" applyBorder="1" applyAlignment="1">
      <alignment vertical="center"/>
    </xf>
    <xf numFmtId="0" fontId="25" fillId="4" borderId="0" xfId="8" applyFill="1" applyBorder="1" applyAlignment="1" applyProtection="1">
      <alignment vertical="center"/>
    </xf>
    <xf numFmtId="167" fontId="9" fillId="5" borderId="0" xfId="3" applyNumberFormat="1" applyFont="1" applyFill="1" applyBorder="1" applyAlignment="1">
      <alignment vertical="center"/>
    </xf>
    <xf numFmtId="164" fontId="9" fillId="5" borderId="0" xfId="0" applyNumberFormat="1" applyFont="1" applyFill="1" applyBorder="1" applyAlignment="1">
      <alignment vertical="center"/>
    </xf>
    <xf numFmtId="4" fontId="13" fillId="7" borderId="0" xfId="0" quotePrefix="1" applyNumberFormat="1" applyFont="1" applyFill="1" applyBorder="1" applyAlignment="1">
      <alignment vertical="center"/>
    </xf>
    <xf numFmtId="0" fontId="8" fillId="5" borderId="13" xfId="6" applyFont="1" applyFill="1" applyBorder="1" applyAlignment="1">
      <alignment horizontal="center" vertical="center" wrapText="1"/>
    </xf>
    <xf numFmtId="10" fontId="9" fillId="5" borderId="0" xfId="3" applyNumberFormat="1" applyFont="1" applyFill="1" applyBorder="1" applyAlignment="1">
      <alignment vertical="center"/>
    </xf>
    <xf numFmtId="167" fontId="16" fillId="5" borderId="0" xfId="0" applyNumberFormat="1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 wrapText="1"/>
    </xf>
    <xf numFmtId="0" fontId="9" fillId="0" borderId="22" xfId="6" applyFont="1" applyFill="1" applyBorder="1" applyAlignment="1">
      <alignment vertical="center" wrapText="1"/>
    </xf>
    <xf numFmtId="0" fontId="0" fillId="5" borderId="0" xfId="0" applyFill="1"/>
    <xf numFmtId="44" fontId="9" fillId="5" borderId="0" xfId="0" applyNumberFormat="1" applyFont="1" applyFill="1" applyBorder="1" applyAlignment="1">
      <alignment vertical="center"/>
    </xf>
    <xf numFmtId="43" fontId="18" fillId="7" borderId="0" xfId="1" applyFont="1" applyFill="1" applyBorder="1" applyAlignment="1">
      <alignment vertical="center"/>
    </xf>
    <xf numFmtId="44" fontId="16" fillId="5" borderId="0" xfId="0" applyNumberFormat="1" applyFont="1" applyFill="1" applyBorder="1" applyAlignment="1">
      <alignment vertical="center"/>
    </xf>
    <xf numFmtId="9" fontId="16" fillId="5" borderId="0" xfId="3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4" fontId="8" fillId="0" borderId="0" xfId="0" applyNumberFormat="1" applyFont="1" applyFill="1" applyBorder="1" applyAlignment="1">
      <alignment vertical="center"/>
    </xf>
    <xf numFmtId="44" fontId="9" fillId="5" borderId="0" xfId="2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29" fillId="5" borderId="1" xfId="0" applyFont="1" applyFill="1" applyBorder="1" applyAlignment="1">
      <alignment horizontal="left" vertical="center"/>
    </xf>
    <xf numFmtId="0" fontId="30" fillId="5" borderId="14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vertical="center"/>
    </xf>
    <xf numFmtId="0" fontId="21" fillId="7" borderId="15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justify" vertical="center"/>
    </xf>
    <xf numFmtId="0" fontId="8" fillId="0" borderId="1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" fontId="19" fillId="0" borderId="19" xfId="0" applyNumberFormat="1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left" vertical="center" wrapText="1"/>
    </xf>
    <xf numFmtId="164" fontId="9" fillId="0" borderId="13" xfId="3" applyNumberFormat="1" applyFont="1" applyFill="1" applyBorder="1" applyAlignment="1">
      <alignment vertical="center"/>
    </xf>
    <xf numFmtId="4" fontId="8" fillId="0" borderId="13" xfId="0" applyNumberFormat="1" applyFont="1" applyFill="1" applyBorder="1" applyAlignment="1">
      <alignment horizontal="center" vertical="center"/>
    </xf>
    <xf numFmtId="2" fontId="8" fillId="5" borderId="13" xfId="0" quotePrefix="1" applyNumberFormat="1" applyFont="1" applyFill="1" applyBorder="1" applyAlignment="1">
      <alignment horizontal="center" vertical="center"/>
    </xf>
    <xf numFmtId="4" fontId="8" fillId="5" borderId="13" xfId="0" applyNumberFormat="1" applyFont="1" applyFill="1" applyBorder="1" applyAlignment="1">
      <alignment horizontal="center" vertical="center"/>
    </xf>
    <xf numFmtId="10" fontId="8" fillId="0" borderId="13" xfId="3" applyNumberFormat="1" applyFont="1" applyFill="1" applyBorder="1" applyAlignment="1">
      <alignment horizontal="center" vertical="center"/>
    </xf>
    <xf numFmtId="164" fontId="8" fillId="5" borderId="13" xfId="3" quotePrefix="1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0" fontId="9" fillId="9" borderId="13" xfId="5" applyFont="1" applyFill="1" applyBorder="1" applyAlignment="1">
      <alignment horizontal="center" vertical="center" wrapText="1"/>
    </xf>
    <xf numFmtId="0" fontId="8" fillId="5" borderId="13" xfId="6" applyFont="1" applyFill="1" applyBorder="1" applyAlignment="1">
      <alignment horizontal="center" vertical="center"/>
    </xf>
    <xf numFmtId="4" fontId="8" fillId="5" borderId="13" xfId="0" quotePrefix="1" applyNumberFormat="1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164" fontId="9" fillId="5" borderId="10" xfId="3" applyNumberFormat="1" applyFont="1" applyFill="1" applyBorder="1" applyAlignment="1">
      <alignment horizontal="center" vertical="center"/>
    </xf>
    <xf numFmtId="4" fontId="31" fillId="5" borderId="13" xfId="6" applyNumberFormat="1" applyFont="1" applyFill="1" applyBorder="1" applyAlignment="1">
      <alignment horizontal="center" vertical="center" wrapText="1"/>
    </xf>
    <xf numFmtId="0" fontId="31" fillId="5" borderId="13" xfId="6" applyFont="1" applyFill="1" applyBorder="1" applyAlignment="1">
      <alignment vertical="center" wrapText="1"/>
    </xf>
    <xf numFmtId="164" fontId="9" fillId="5" borderId="13" xfId="6" applyNumberFormat="1" applyFont="1" applyFill="1" applyBorder="1" applyAlignment="1">
      <alignment horizontal="center" vertical="center"/>
    </xf>
    <xf numFmtId="4" fontId="9" fillId="5" borderId="19" xfId="0" applyNumberFormat="1" applyFont="1" applyFill="1" applyBorder="1" applyAlignment="1">
      <alignment horizontal="center" vertical="center"/>
    </xf>
    <xf numFmtId="0" fontId="1" fillId="5" borderId="34" xfId="6" applyFont="1" applyFill="1" applyBorder="1" applyAlignment="1">
      <alignment horizontal="center" vertical="center" wrapText="1"/>
    </xf>
    <xf numFmtId="4" fontId="0" fillId="5" borderId="34" xfId="0" applyNumberFormat="1" applyFont="1" applyFill="1" applyBorder="1" applyAlignment="1">
      <alignment horizontal="center" vertical="center"/>
    </xf>
    <xf numFmtId="4" fontId="1" fillId="5" borderId="34" xfId="6" applyNumberFormat="1" applyFont="1" applyFill="1" applyBorder="1" applyAlignment="1">
      <alignment horizontal="center" vertical="center" wrapText="1"/>
    </xf>
    <xf numFmtId="0" fontId="31" fillId="5" borderId="34" xfId="6" applyFont="1" applyFill="1" applyBorder="1" applyAlignment="1">
      <alignment horizontal="center" vertical="center" wrapText="1"/>
    </xf>
    <xf numFmtId="4" fontId="31" fillId="5" borderId="34" xfId="6" applyNumberFormat="1" applyFont="1" applyFill="1" applyBorder="1" applyAlignment="1">
      <alignment horizontal="center" vertical="center" wrapText="1"/>
    </xf>
    <xf numFmtId="164" fontId="9" fillId="5" borderId="13" xfId="3" applyNumberFormat="1" applyFont="1" applyFill="1" applyBorder="1" applyAlignment="1">
      <alignment horizontal="center" vertical="center"/>
    </xf>
    <xf numFmtId="0" fontId="9" fillId="5" borderId="13" xfId="6" applyFont="1" applyFill="1" applyBorder="1" applyAlignment="1">
      <alignment horizontal="center" vertical="center" wrapText="1"/>
    </xf>
    <xf numFmtId="0" fontId="1" fillId="5" borderId="13" xfId="6" applyFont="1" applyFill="1" applyBorder="1" applyAlignment="1">
      <alignment horizontal="center" vertical="center" wrapText="1"/>
    </xf>
    <xf numFmtId="0" fontId="31" fillId="5" borderId="34" xfId="0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0" borderId="12" xfId="3" applyNumberFormat="1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4" fontId="1" fillId="5" borderId="13" xfId="6" applyNumberFormat="1" applyFont="1" applyFill="1" applyBorder="1" applyAlignment="1">
      <alignment horizontal="center" vertical="center" wrapText="1"/>
    </xf>
    <xf numFmtId="164" fontId="8" fillId="5" borderId="0" xfId="3" quotePrefix="1" applyNumberFormat="1" applyFont="1" applyFill="1" applyBorder="1" applyAlignment="1">
      <alignment horizontal="center" vertical="center"/>
    </xf>
    <xf numFmtId="4" fontId="8" fillId="0" borderId="13" xfId="0" quotePrefix="1" applyNumberFormat="1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164" fontId="9" fillId="5" borderId="10" xfId="3" applyNumberFormat="1" applyFont="1" applyFill="1" applyBorder="1" applyAlignment="1">
      <alignment horizontal="center" vertical="center"/>
    </xf>
    <xf numFmtId="164" fontId="8" fillId="0" borderId="10" xfId="3" applyNumberFormat="1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 wrapText="1"/>
    </xf>
    <xf numFmtId="4" fontId="9" fillId="5" borderId="12" xfId="0" applyNumberFormat="1" applyFont="1" applyFill="1" applyBorder="1" applyAlignment="1">
      <alignment horizontal="center" vertical="center"/>
    </xf>
    <xf numFmtId="0" fontId="8" fillId="0" borderId="13" xfId="6" applyFont="1" applyFill="1" applyBorder="1" applyAlignment="1">
      <alignment horizontal="center" vertical="center"/>
    </xf>
    <xf numFmtId="0" fontId="8" fillId="0" borderId="22" xfId="6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center" vertical="center"/>
    </xf>
    <xf numFmtId="164" fontId="8" fillId="0" borderId="19" xfId="3" applyNumberFormat="1" applyFont="1" applyFill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164" fontId="8" fillId="0" borderId="17" xfId="3" applyNumberFormat="1" applyFont="1" applyFill="1" applyBorder="1" applyAlignment="1">
      <alignment horizontal="center" vertical="center"/>
    </xf>
    <xf numFmtId="168" fontId="9" fillId="10" borderId="13" xfId="0" applyNumberFormat="1" applyFont="1" applyFill="1" applyBorder="1" applyAlignment="1">
      <alignment horizontal="center" vertical="center"/>
    </xf>
    <xf numFmtId="167" fontId="9" fillId="10" borderId="13" xfId="0" applyNumberFormat="1" applyFont="1" applyFill="1" applyBorder="1" applyAlignment="1">
      <alignment horizontal="center" vertical="center"/>
    </xf>
    <xf numFmtId="4" fontId="9" fillId="10" borderId="12" xfId="2" applyNumberFormat="1" applyFont="1" applyFill="1" applyBorder="1" applyAlignment="1">
      <alignment horizontal="center" vertical="center"/>
    </xf>
    <xf numFmtId="164" fontId="9" fillId="5" borderId="13" xfId="0" applyNumberFormat="1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4" fontId="9" fillId="11" borderId="13" xfId="0" applyNumberFormat="1" applyFont="1" applyFill="1" applyBorder="1" applyAlignment="1">
      <alignment horizontal="center" vertical="center"/>
    </xf>
    <xf numFmtId="4" fontId="9" fillId="11" borderId="19" xfId="0" applyNumberFormat="1" applyFont="1" applyFill="1" applyBorder="1" applyAlignment="1">
      <alignment horizontal="center" vertical="center"/>
    </xf>
    <xf numFmtId="4" fontId="9" fillId="11" borderId="33" xfId="0" applyNumberFormat="1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 wrapText="1"/>
    </xf>
    <xf numFmtId="0" fontId="0" fillId="0" borderId="0" xfId="0" applyFont="1"/>
    <xf numFmtId="4" fontId="0" fillId="5" borderId="13" xfId="0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4" fontId="19" fillId="0" borderId="19" xfId="0" applyNumberFormat="1" applyFont="1" applyFill="1" applyBorder="1" applyAlignment="1">
      <alignment horizontal="center" vertical="center"/>
    </xf>
    <xf numFmtId="0" fontId="31" fillId="5" borderId="34" xfId="6" applyFont="1" applyFill="1" applyBorder="1" applyAlignment="1">
      <alignment horizontal="center" vertical="center" wrapText="1"/>
    </xf>
    <xf numFmtId="0" fontId="31" fillId="5" borderId="13" xfId="6" applyFont="1" applyFill="1" applyBorder="1" applyAlignment="1">
      <alignment horizontal="center" vertical="center" wrapText="1"/>
    </xf>
    <xf numFmtId="9" fontId="9" fillId="0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1" fillId="10" borderId="38" xfId="0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/>
    </xf>
    <xf numFmtId="0" fontId="0" fillId="0" borderId="38" xfId="0" applyFont="1" applyBorder="1" applyAlignment="1">
      <alignment horizontal="justify" vertical="center" wrapText="1"/>
    </xf>
    <xf numFmtId="0" fontId="0" fillId="5" borderId="38" xfId="0" applyNumberFormat="1" applyFont="1" applyFill="1" applyBorder="1" applyAlignment="1">
      <alignment horizontal="center" vertical="center"/>
    </xf>
    <xf numFmtId="172" fontId="0" fillId="5" borderId="38" xfId="0" applyNumberFormat="1" applyFont="1" applyFill="1" applyBorder="1" applyAlignment="1">
      <alignment horizontal="center" vertical="center"/>
    </xf>
    <xf numFmtId="0" fontId="0" fillId="5" borderId="38" xfId="0" applyFill="1" applyBorder="1" applyAlignment="1">
      <alignment horizontal="justify" vertical="center" wrapText="1"/>
    </xf>
    <xf numFmtId="172" fontId="31" fillId="10" borderId="38" xfId="0" applyNumberFormat="1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18" fontId="0" fillId="0" borderId="38" xfId="0" applyNumberFormat="1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/>
    </xf>
    <xf numFmtId="0" fontId="0" fillId="9" borderId="38" xfId="0" applyFont="1" applyFill="1" applyBorder="1" applyAlignment="1">
      <alignment horizontal="justify" vertical="center" wrapText="1"/>
    </xf>
    <xf numFmtId="0" fontId="0" fillId="5" borderId="38" xfId="0" applyFont="1" applyFill="1" applyBorder="1" applyAlignment="1">
      <alignment horizontal="justify" vertical="center" wrapText="1"/>
    </xf>
    <xf numFmtId="0" fontId="0" fillId="9" borderId="38" xfId="0" applyFont="1" applyFill="1" applyBorder="1" applyAlignment="1">
      <alignment horizontal="justify" vertical="justify" wrapText="1"/>
    </xf>
    <xf numFmtId="0" fontId="31" fillId="10" borderId="38" xfId="0" applyFont="1" applyFill="1" applyBorder="1" applyAlignment="1">
      <alignment vertical="center"/>
    </xf>
    <xf numFmtId="172" fontId="0" fillId="0" borderId="38" xfId="0" applyNumberFormat="1" applyFont="1" applyBorder="1" applyAlignment="1">
      <alignment horizontal="center" vertical="center"/>
    </xf>
    <xf numFmtId="0" fontId="0" fillId="9" borderId="38" xfId="0" applyFont="1" applyFill="1" applyBorder="1" applyAlignment="1">
      <alignment horizontal="center" vertical="center"/>
    </xf>
    <xf numFmtId="172" fontId="0" fillId="9" borderId="38" xfId="0" applyNumberFormat="1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vertical="center" wrapText="1"/>
    </xf>
    <xf numFmtId="172" fontId="8" fillId="5" borderId="38" xfId="0" applyNumberFormat="1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justify" vertical="center" wrapText="1"/>
    </xf>
    <xf numFmtId="0" fontId="31" fillId="0" borderId="0" xfId="0" applyFont="1" applyAlignment="1"/>
    <xf numFmtId="0" fontId="38" fillId="0" borderId="0" xfId="0" applyFont="1"/>
    <xf numFmtId="18" fontId="0" fillId="9" borderId="38" xfId="0" applyNumberFormat="1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/>
    </xf>
    <xf numFmtId="0" fontId="0" fillId="9" borderId="38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2" fontId="31" fillId="0" borderId="38" xfId="0" applyNumberFormat="1" applyFont="1" applyBorder="1" applyAlignment="1">
      <alignment horizontal="center" vertical="center"/>
    </xf>
    <xf numFmtId="172" fontId="31" fillId="9" borderId="38" xfId="0" applyNumberFormat="1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/>
    </xf>
    <xf numFmtId="18" fontId="0" fillId="5" borderId="38" xfId="0" applyNumberFormat="1" applyFont="1" applyFill="1" applyBorder="1" applyAlignment="1">
      <alignment horizontal="center" vertical="center"/>
    </xf>
    <xf numFmtId="18" fontId="0" fillId="9" borderId="38" xfId="0" applyNumberFormat="1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9" borderId="3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1" fillId="10" borderId="38" xfId="0" applyFont="1" applyFill="1" applyBorder="1" applyAlignment="1">
      <alignment horizontal="center" vertical="center"/>
    </xf>
    <xf numFmtId="0" fontId="37" fillId="10" borderId="38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32" fillId="10" borderId="1" xfId="4" applyFont="1" applyFill="1" applyBorder="1" applyAlignment="1">
      <alignment horizontal="center" vertical="center" wrapText="1"/>
    </xf>
    <xf numFmtId="0" fontId="32" fillId="10" borderId="2" xfId="4" applyFont="1" applyFill="1" applyBorder="1" applyAlignment="1">
      <alignment horizontal="center" vertical="center" wrapText="1"/>
    </xf>
    <xf numFmtId="0" fontId="32" fillId="10" borderId="3" xfId="4" applyFont="1" applyFill="1" applyBorder="1" applyAlignment="1">
      <alignment horizontal="center" vertical="center" wrapText="1"/>
    </xf>
    <xf numFmtId="0" fontId="32" fillId="10" borderId="14" xfId="4" applyFont="1" applyFill="1" applyBorder="1" applyAlignment="1">
      <alignment horizontal="center" vertical="center" wrapText="1"/>
    </xf>
    <xf numFmtId="0" fontId="32" fillId="10" borderId="0" xfId="4" applyFont="1" applyFill="1" applyBorder="1" applyAlignment="1">
      <alignment horizontal="center" vertical="center" wrapText="1"/>
    </xf>
    <xf numFmtId="0" fontId="32" fillId="10" borderId="15" xfId="4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textRotation="255"/>
    </xf>
    <xf numFmtId="0" fontId="7" fillId="4" borderId="0" xfId="0" applyFont="1" applyFill="1" applyBorder="1" applyAlignment="1">
      <alignment horizontal="center" textRotation="255"/>
    </xf>
    <xf numFmtId="0" fontId="31" fillId="10" borderId="10" xfId="4" applyFont="1" applyFill="1" applyBorder="1" applyAlignment="1">
      <alignment horizontal="center" vertical="center"/>
    </xf>
    <xf numFmtId="0" fontId="31" fillId="10" borderId="11" xfId="4" applyFont="1" applyFill="1" applyBorder="1" applyAlignment="1">
      <alignment horizontal="center" vertical="center"/>
    </xf>
    <xf numFmtId="0" fontId="31" fillId="10" borderId="12" xfId="4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0" borderId="3" xfId="0" applyBorder="1"/>
    <xf numFmtId="0" fontId="9" fillId="9" borderId="10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0" xfId="5" applyFont="1" applyFill="1" applyBorder="1" applyAlignment="1">
      <alignment horizontal="center" vertical="center" wrapText="1"/>
    </xf>
    <xf numFmtId="0" fontId="9" fillId="9" borderId="12" xfId="5" applyFont="1" applyFill="1" applyBorder="1" applyAlignment="1">
      <alignment horizontal="center" vertical="center" wrapText="1"/>
    </xf>
    <xf numFmtId="0" fontId="8" fillId="0" borderId="10" xfId="5" applyFont="1" applyFill="1" applyBorder="1" applyAlignment="1">
      <alignment horizontal="left" vertical="center" wrapText="1"/>
    </xf>
    <xf numFmtId="0" fontId="8" fillId="0" borderId="12" xfId="5" applyFont="1" applyFill="1" applyBorder="1" applyAlignment="1">
      <alignment horizontal="left" vertical="center" wrapText="1"/>
    </xf>
    <xf numFmtId="0" fontId="8" fillId="5" borderId="10" xfId="5" applyFont="1" applyFill="1" applyBorder="1" applyAlignment="1">
      <alignment horizontal="center" vertical="center" wrapText="1"/>
    </xf>
    <xf numFmtId="0" fontId="8" fillId="5" borderId="12" xfId="5" applyFont="1" applyFill="1" applyBorder="1" applyAlignment="1">
      <alignment horizontal="center" vertical="center" wrapText="1"/>
    </xf>
    <xf numFmtId="172" fontId="8" fillId="5" borderId="10" xfId="5" applyNumberFormat="1" applyFont="1" applyFill="1" applyBorder="1" applyAlignment="1">
      <alignment horizontal="center" vertical="center" wrapText="1"/>
    </xf>
    <xf numFmtId="172" fontId="8" fillId="5" borderId="12" xfId="5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19" xfId="5" applyFont="1" applyFill="1" applyBorder="1" applyAlignment="1">
      <alignment horizontal="center" vertical="center" wrapText="1"/>
    </xf>
    <xf numFmtId="0" fontId="8" fillId="5" borderId="22" xfId="5" applyFont="1" applyFill="1" applyBorder="1" applyAlignment="1">
      <alignment horizontal="center" vertical="center" wrapText="1"/>
    </xf>
    <xf numFmtId="0" fontId="8" fillId="5" borderId="9" xfId="5" applyFont="1" applyFill="1" applyBorder="1" applyAlignment="1">
      <alignment horizontal="center" vertical="center" wrapText="1"/>
    </xf>
    <xf numFmtId="0" fontId="0" fillId="5" borderId="17" xfId="5" applyFont="1" applyFill="1" applyBorder="1" applyAlignment="1">
      <alignment horizontal="center" vertical="center" wrapText="1"/>
    </xf>
    <xf numFmtId="0" fontId="1" fillId="5" borderId="18" xfId="5" applyFont="1" applyFill="1" applyBorder="1" applyAlignment="1">
      <alignment horizontal="center" vertical="center" wrapText="1"/>
    </xf>
    <xf numFmtId="0" fontId="1" fillId="5" borderId="20" xfId="5" applyFont="1" applyFill="1" applyBorder="1" applyAlignment="1">
      <alignment horizontal="center" vertical="center" wrapText="1"/>
    </xf>
    <xf numFmtId="0" fontId="1" fillId="5" borderId="21" xfId="5" applyFont="1" applyFill="1" applyBorder="1" applyAlignment="1">
      <alignment horizontal="center" vertical="center" wrapText="1"/>
    </xf>
    <xf numFmtId="0" fontId="1" fillId="5" borderId="23" xfId="5" applyFont="1" applyFill="1" applyBorder="1" applyAlignment="1">
      <alignment horizontal="center" vertical="center" wrapText="1"/>
    </xf>
    <xf numFmtId="0" fontId="1" fillId="5" borderId="24" xfId="5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left" vertical="center" wrapText="1"/>
    </xf>
    <xf numFmtId="0" fontId="8" fillId="0" borderId="12" xfId="4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6" applyFont="1" applyFill="1" applyBorder="1" applyAlignment="1">
      <alignment horizontal="left" vertical="center" wrapText="1"/>
    </xf>
    <xf numFmtId="0" fontId="8" fillId="0" borderId="12" xfId="6" applyFont="1" applyFill="1" applyBorder="1" applyAlignment="1">
      <alignment horizontal="left" vertical="center" wrapText="1"/>
    </xf>
    <xf numFmtId="0" fontId="8" fillId="5" borderId="10" xfId="4" applyFont="1" applyFill="1" applyBorder="1" applyAlignment="1">
      <alignment horizontal="center" vertical="center" wrapText="1"/>
    </xf>
    <xf numFmtId="0" fontId="8" fillId="5" borderId="12" xfId="4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0" fillId="0" borderId="12" xfId="0" applyFont="1" applyBorder="1"/>
    <xf numFmtId="0" fontId="8" fillId="0" borderId="10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horizontal="center" vertical="center" wrapText="1"/>
    </xf>
    <xf numFmtId="164" fontId="9" fillId="5" borderId="10" xfId="3" applyNumberFormat="1" applyFont="1" applyFill="1" applyBorder="1" applyAlignment="1">
      <alignment horizontal="center" vertical="center"/>
    </xf>
    <xf numFmtId="164" fontId="9" fillId="5" borderId="11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15" fontId="8" fillId="5" borderId="10" xfId="0" applyNumberFormat="1" applyFont="1" applyFill="1" applyBorder="1" applyAlignment="1">
      <alignment horizontal="center" vertical="center"/>
    </xf>
    <xf numFmtId="15" fontId="8" fillId="5" borderId="12" xfId="0" applyNumberFormat="1" applyFont="1" applyFill="1" applyBorder="1" applyAlignment="1">
      <alignment horizontal="center" vertical="center"/>
    </xf>
    <xf numFmtId="0" fontId="9" fillId="5" borderId="10" xfId="6" applyFont="1" applyFill="1" applyBorder="1" applyAlignment="1">
      <alignment horizontal="center" vertical="center" wrapText="1"/>
    </xf>
    <xf numFmtId="0" fontId="9" fillId="5" borderId="12" xfId="6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/>
    </xf>
    <xf numFmtId="0" fontId="10" fillId="6" borderId="27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9" fillId="5" borderId="10" xfId="6" applyFont="1" applyFill="1" applyBorder="1" applyAlignment="1">
      <alignment horizontal="center" vertical="center"/>
    </xf>
    <xf numFmtId="0" fontId="9" fillId="5" borderId="11" xfId="6" applyFont="1" applyFill="1" applyBorder="1" applyAlignment="1">
      <alignment horizontal="center" vertical="center"/>
    </xf>
    <xf numFmtId="0" fontId="9" fillId="5" borderId="12" xfId="6" applyFont="1" applyFill="1" applyBorder="1" applyAlignment="1">
      <alignment horizontal="center" vertical="center"/>
    </xf>
    <xf numFmtId="0" fontId="31" fillId="5" borderId="17" xfId="6" applyFont="1" applyFill="1" applyBorder="1" applyAlignment="1">
      <alignment horizontal="center" vertical="center" wrapText="1"/>
    </xf>
    <xf numFmtId="0" fontId="31" fillId="5" borderId="25" xfId="6" applyFont="1" applyFill="1" applyBorder="1" applyAlignment="1">
      <alignment horizontal="center" vertical="center" wrapText="1"/>
    </xf>
    <xf numFmtId="0" fontId="31" fillId="5" borderId="18" xfId="6" applyFont="1" applyFill="1" applyBorder="1" applyAlignment="1">
      <alignment horizontal="center" vertical="center" wrapText="1"/>
    </xf>
    <xf numFmtId="0" fontId="31" fillId="5" borderId="34" xfId="0" applyFont="1" applyFill="1" applyBorder="1" applyAlignment="1">
      <alignment horizontal="center" vertical="center"/>
    </xf>
    <xf numFmtId="0" fontId="9" fillId="9" borderId="23" xfId="6" applyFont="1" applyFill="1" applyBorder="1" applyAlignment="1">
      <alignment horizontal="center" vertical="center" wrapText="1"/>
    </xf>
    <xf numFmtId="0" fontId="9" fillId="9" borderId="26" xfId="6" applyFont="1" applyFill="1" applyBorder="1" applyAlignment="1">
      <alignment horizontal="center" vertical="center" wrapText="1"/>
    </xf>
    <xf numFmtId="0" fontId="9" fillId="9" borderId="24" xfId="6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/>
    </xf>
    <xf numFmtId="0" fontId="19" fillId="0" borderId="3" xfId="0" applyFont="1" applyFill="1" applyBorder="1" applyAlignment="1">
      <alignment horizontal="justify" vertical="center"/>
    </xf>
    <xf numFmtId="0" fontId="19" fillId="0" borderId="14" xfId="0" applyFont="1" applyFill="1" applyBorder="1" applyAlignment="1">
      <alignment horizontal="justify" vertical="center"/>
    </xf>
    <xf numFmtId="0" fontId="19" fillId="0" borderId="15" xfId="0" applyFont="1" applyFill="1" applyBorder="1" applyAlignment="1">
      <alignment horizontal="justify" vertical="center"/>
    </xf>
    <xf numFmtId="0" fontId="19" fillId="0" borderId="4" xfId="0" applyFont="1" applyFill="1" applyBorder="1" applyAlignment="1">
      <alignment horizontal="justify" vertical="center"/>
    </xf>
    <xf numFmtId="0" fontId="19" fillId="0" borderId="5" xfId="0" applyFont="1" applyFill="1" applyBorder="1" applyAlignment="1">
      <alignment horizontal="justify" vertical="center"/>
    </xf>
    <xf numFmtId="0" fontId="8" fillId="0" borderId="11" xfId="6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4" fontId="19" fillId="0" borderId="19" xfId="7" applyFont="1" applyFill="1" applyBorder="1" applyAlignment="1">
      <alignment horizontal="justify" vertical="center"/>
    </xf>
    <xf numFmtId="44" fontId="19" fillId="0" borderId="22" xfId="7" applyFont="1" applyFill="1" applyBorder="1" applyAlignment="1">
      <alignment horizontal="justify" vertical="center"/>
    </xf>
    <xf numFmtId="44" fontId="19" fillId="0" borderId="9" xfId="7" applyFont="1" applyFill="1" applyBorder="1" applyAlignment="1">
      <alignment horizontal="justify" vertical="center"/>
    </xf>
    <xf numFmtId="4" fontId="19" fillId="0" borderId="19" xfId="0" applyNumberFormat="1" applyFont="1" applyFill="1" applyBorder="1" applyAlignment="1">
      <alignment horizontal="center" vertical="center"/>
    </xf>
    <xf numFmtId="4" fontId="19" fillId="0" borderId="22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0" fontId="9" fillId="5" borderId="11" xfId="6" applyFont="1" applyFill="1" applyBorder="1" applyAlignment="1">
      <alignment horizontal="center" vertical="center" wrapText="1"/>
    </xf>
    <xf numFmtId="0" fontId="9" fillId="9" borderId="10" xfId="6" applyFont="1" applyFill="1" applyBorder="1" applyAlignment="1">
      <alignment horizontal="center" vertical="center"/>
    </xf>
    <xf numFmtId="0" fontId="9" fillId="9" borderId="11" xfId="6" applyFont="1" applyFill="1" applyBorder="1" applyAlignment="1">
      <alignment horizontal="center" vertical="center"/>
    </xf>
    <xf numFmtId="0" fontId="9" fillId="9" borderId="12" xfId="6" applyFont="1" applyFill="1" applyBorder="1" applyAlignment="1">
      <alignment horizontal="center" vertical="center"/>
    </xf>
    <xf numFmtId="0" fontId="0" fillId="0" borderId="10" xfId="6" applyFont="1" applyFill="1" applyBorder="1" applyAlignment="1">
      <alignment horizontal="left" vertical="center" wrapText="1"/>
    </xf>
    <xf numFmtId="0" fontId="1" fillId="0" borderId="11" xfId="6" applyFont="1" applyFill="1" applyBorder="1" applyAlignment="1">
      <alignment horizontal="left" vertical="center" wrapText="1"/>
    </xf>
    <xf numFmtId="0" fontId="1" fillId="0" borderId="12" xfId="6" applyFont="1" applyFill="1" applyBorder="1" applyAlignment="1">
      <alignment horizontal="left" vertical="center" wrapText="1"/>
    </xf>
    <xf numFmtId="0" fontId="31" fillId="11" borderId="10" xfId="6" applyFont="1" applyFill="1" applyBorder="1" applyAlignment="1">
      <alignment horizontal="center" vertical="center" wrapText="1"/>
    </xf>
    <xf numFmtId="0" fontId="31" fillId="11" borderId="11" xfId="6" applyFont="1" applyFill="1" applyBorder="1" applyAlignment="1">
      <alignment horizontal="center" vertical="center" wrapText="1"/>
    </xf>
    <xf numFmtId="0" fontId="31" fillId="11" borderId="12" xfId="6" applyFont="1" applyFill="1" applyBorder="1" applyAlignment="1">
      <alignment horizontal="center" vertical="center" wrapText="1"/>
    </xf>
    <xf numFmtId="0" fontId="8" fillId="0" borderId="17" xfId="6" applyFont="1" applyFill="1" applyBorder="1" applyAlignment="1">
      <alignment horizontal="left" vertical="center" wrapText="1"/>
    </xf>
    <xf numFmtId="0" fontId="8" fillId="0" borderId="25" xfId="6" applyFont="1" applyFill="1" applyBorder="1" applyAlignment="1">
      <alignment horizontal="left" vertical="center" wrapText="1"/>
    </xf>
    <xf numFmtId="0" fontId="8" fillId="0" borderId="18" xfId="6" applyFont="1" applyFill="1" applyBorder="1" applyAlignment="1">
      <alignment horizontal="left" vertical="center" wrapText="1"/>
    </xf>
    <xf numFmtId="0" fontId="31" fillId="11" borderId="27" xfId="6" applyFont="1" applyFill="1" applyBorder="1" applyAlignment="1">
      <alignment horizontal="center" vertical="center" wrapText="1"/>
    </xf>
    <xf numFmtId="0" fontId="31" fillId="11" borderId="31" xfId="6" applyFont="1" applyFill="1" applyBorder="1" applyAlignment="1">
      <alignment horizontal="center" vertical="center" wrapText="1"/>
    </xf>
    <xf numFmtId="0" fontId="31" fillId="11" borderId="32" xfId="6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/>
    </xf>
    <xf numFmtId="0" fontId="9" fillId="11" borderId="10" xfId="6" applyFont="1" applyFill="1" applyBorder="1" applyAlignment="1">
      <alignment horizontal="center" vertical="center" wrapText="1"/>
    </xf>
    <xf numFmtId="0" fontId="9" fillId="11" borderId="11" xfId="6" applyFont="1" applyFill="1" applyBorder="1" applyAlignment="1">
      <alignment horizontal="center" vertical="center" wrapText="1"/>
    </xf>
    <xf numFmtId="0" fontId="9" fillId="11" borderId="12" xfId="6" applyFont="1" applyFill="1" applyBorder="1" applyAlignment="1">
      <alignment horizontal="center" vertical="center" wrapText="1"/>
    </xf>
    <xf numFmtId="0" fontId="31" fillId="10" borderId="10" xfId="6" applyFont="1" applyFill="1" applyBorder="1" applyAlignment="1">
      <alignment horizontal="center" vertical="center" wrapText="1"/>
    </xf>
    <xf numFmtId="0" fontId="31" fillId="10" borderId="11" xfId="6" applyFont="1" applyFill="1" applyBorder="1" applyAlignment="1">
      <alignment horizontal="center" vertical="center" wrapText="1"/>
    </xf>
    <xf numFmtId="0" fontId="31" fillId="10" borderId="12" xfId="6" applyFont="1" applyFill="1" applyBorder="1" applyAlignment="1">
      <alignment horizontal="center" vertical="center" wrapText="1"/>
    </xf>
    <xf numFmtId="0" fontId="31" fillId="5" borderId="10" xfId="6" applyFont="1" applyFill="1" applyBorder="1" applyAlignment="1">
      <alignment horizontal="center" vertical="center" wrapText="1"/>
    </xf>
    <xf numFmtId="0" fontId="31" fillId="5" borderId="11" xfId="6" applyFont="1" applyFill="1" applyBorder="1" applyAlignment="1">
      <alignment horizontal="center" vertical="center" wrapText="1"/>
    </xf>
    <xf numFmtId="0" fontId="31" fillId="5" borderId="12" xfId="6" applyFont="1" applyFill="1" applyBorder="1" applyAlignment="1">
      <alignment horizontal="center" vertical="center" wrapText="1"/>
    </xf>
    <xf numFmtId="0" fontId="31" fillId="11" borderId="17" xfId="6" applyFont="1" applyFill="1" applyBorder="1" applyAlignment="1">
      <alignment horizontal="center" vertical="center" wrapText="1"/>
    </xf>
    <xf numFmtId="0" fontId="31" fillId="11" borderId="25" xfId="6" applyFont="1" applyFill="1" applyBorder="1" applyAlignment="1">
      <alignment horizontal="center" vertical="center" wrapText="1"/>
    </xf>
    <xf numFmtId="0" fontId="31" fillId="11" borderId="18" xfId="6" applyFont="1" applyFill="1" applyBorder="1" applyAlignment="1">
      <alignment horizontal="center" vertical="center" wrapText="1"/>
    </xf>
    <xf numFmtId="0" fontId="31" fillId="5" borderId="34" xfId="6" applyFont="1" applyFill="1" applyBorder="1" applyAlignment="1">
      <alignment horizontal="center" vertical="center" wrapText="1"/>
    </xf>
    <xf numFmtId="0" fontId="31" fillId="10" borderId="35" xfId="6" applyFont="1" applyFill="1" applyBorder="1" applyAlignment="1">
      <alignment horizontal="center" vertical="center"/>
    </xf>
    <xf numFmtId="0" fontId="31" fillId="10" borderId="36" xfId="6" applyFont="1" applyFill="1" applyBorder="1" applyAlignment="1">
      <alignment horizontal="center" vertical="center"/>
    </xf>
    <xf numFmtId="0" fontId="31" fillId="10" borderId="37" xfId="6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left" vertical="center" wrapText="1"/>
    </xf>
    <xf numFmtId="0" fontId="9" fillId="0" borderId="12" xfId="6" applyFont="1" applyFill="1" applyBorder="1" applyAlignment="1">
      <alignment horizontal="left" vertical="center" wrapText="1"/>
    </xf>
    <xf numFmtId="0" fontId="9" fillId="0" borderId="10" xfId="6" applyFont="1" applyFill="1" applyBorder="1" applyAlignment="1">
      <alignment horizontal="left" vertical="center"/>
    </xf>
    <xf numFmtId="0" fontId="9" fillId="0" borderId="12" xfId="6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31" fillId="5" borderId="13" xfId="6" applyFont="1" applyFill="1" applyBorder="1" applyAlignment="1">
      <alignment horizontal="center" vertical="center" wrapText="1"/>
    </xf>
    <xf numFmtId="0" fontId="9" fillId="9" borderId="10" xfId="6" applyFont="1" applyFill="1" applyBorder="1" applyAlignment="1">
      <alignment horizontal="center" vertical="center" wrapText="1"/>
    </xf>
    <xf numFmtId="0" fontId="9" fillId="9" borderId="11" xfId="6" applyFont="1" applyFill="1" applyBorder="1" applyAlignment="1">
      <alignment horizontal="center" vertical="center" wrapText="1"/>
    </xf>
    <xf numFmtId="0" fontId="9" fillId="9" borderId="12" xfId="6" applyFont="1" applyFill="1" applyBorder="1" applyAlignment="1">
      <alignment horizontal="center" vertical="center" wrapText="1"/>
    </xf>
    <xf numFmtId="0" fontId="31" fillId="10" borderId="10" xfId="6" applyFont="1" applyFill="1" applyBorder="1" applyAlignment="1">
      <alignment horizontal="center" vertical="center"/>
    </xf>
    <xf numFmtId="0" fontId="31" fillId="10" borderId="11" xfId="6" applyFont="1" applyFill="1" applyBorder="1" applyAlignment="1">
      <alignment horizontal="center" vertical="center"/>
    </xf>
    <xf numFmtId="0" fontId="31" fillId="10" borderId="12" xfId="6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10" borderId="13" xfId="0" applyFont="1" applyFill="1" applyBorder="1" applyAlignment="1">
      <alignment horizontal="center" vertical="center"/>
    </xf>
    <xf numFmtId="0" fontId="8" fillId="5" borderId="10" xfId="6" applyFont="1" applyFill="1" applyBorder="1" applyAlignment="1">
      <alignment horizontal="left" vertical="center"/>
    </xf>
    <xf numFmtId="0" fontId="8" fillId="5" borderId="12" xfId="6" applyFont="1" applyFill="1" applyBorder="1" applyAlignment="1">
      <alignment horizontal="left" vertical="center"/>
    </xf>
    <xf numFmtId="0" fontId="8" fillId="5" borderId="10" xfId="6" applyFont="1" applyFill="1" applyBorder="1" applyAlignment="1">
      <alignment horizontal="left" vertical="center" wrapText="1"/>
    </xf>
    <xf numFmtId="0" fontId="8" fillId="5" borderId="11" xfId="6" applyFont="1" applyFill="1" applyBorder="1" applyAlignment="1">
      <alignment horizontal="left" vertical="center" wrapText="1"/>
    </xf>
    <xf numFmtId="0" fontId="8" fillId="5" borderId="12" xfId="6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5" borderId="10" xfId="6" applyFont="1" applyFill="1" applyBorder="1" applyAlignment="1">
      <alignment horizontal="justify" vertical="center" wrapText="1"/>
    </xf>
    <xf numFmtId="0" fontId="1" fillId="5" borderId="12" xfId="6" applyFont="1" applyFill="1" applyBorder="1" applyAlignment="1">
      <alignment horizontal="justify" vertical="center" wrapText="1"/>
    </xf>
    <xf numFmtId="0" fontId="8" fillId="0" borderId="23" xfId="6" applyFont="1" applyFill="1" applyBorder="1" applyAlignment="1">
      <alignment horizontal="left" vertical="center" wrapText="1"/>
    </xf>
    <xf numFmtId="0" fontId="8" fillId="0" borderId="24" xfId="6" applyFont="1" applyFill="1" applyBorder="1" applyAlignment="1">
      <alignment horizontal="left" vertical="center" wrapText="1"/>
    </xf>
    <xf numFmtId="0" fontId="9" fillId="11" borderId="13" xfId="6" applyFont="1" applyFill="1" applyBorder="1" applyAlignment="1">
      <alignment horizontal="center" vertical="center" wrapText="1"/>
    </xf>
    <xf numFmtId="0" fontId="31" fillId="10" borderId="13" xfId="6" applyFont="1" applyFill="1" applyBorder="1" applyAlignment="1">
      <alignment horizontal="center" vertical="center"/>
    </xf>
    <xf numFmtId="0" fontId="31" fillId="10" borderId="17" xfId="4" applyFont="1" applyFill="1" applyBorder="1" applyAlignment="1">
      <alignment horizontal="center" vertical="center"/>
    </xf>
    <xf numFmtId="0" fontId="31" fillId="10" borderId="25" xfId="4" applyFont="1" applyFill="1" applyBorder="1" applyAlignment="1">
      <alignment horizontal="center" vertical="center"/>
    </xf>
    <xf numFmtId="0" fontId="31" fillId="10" borderId="18" xfId="4" applyFont="1" applyFill="1" applyBorder="1" applyAlignment="1">
      <alignment horizontal="center" vertical="center"/>
    </xf>
    <xf numFmtId="0" fontId="31" fillId="10" borderId="20" xfId="4" applyFont="1" applyFill="1" applyBorder="1" applyAlignment="1">
      <alignment horizontal="center" vertical="center"/>
    </xf>
    <xf numFmtId="0" fontId="31" fillId="10" borderId="0" xfId="4" applyFont="1" applyFill="1" applyBorder="1" applyAlignment="1">
      <alignment horizontal="center" vertical="center"/>
    </xf>
    <xf numFmtId="0" fontId="31" fillId="10" borderId="21" xfId="4" applyFont="1" applyFill="1" applyBorder="1" applyAlignment="1">
      <alignment horizontal="center" vertical="center"/>
    </xf>
    <xf numFmtId="0" fontId="31" fillId="10" borderId="23" xfId="4" applyFont="1" applyFill="1" applyBorder="1" applyAlignment="1">
      <alignment horizontal="center" vertical="center"/>
    </xf>
    <xf numFmtId="0" fontId="31" fillId="10" borderId="26" xfId="4" applyFont="1" applyFill="1" applyBorder="1" applyAlignment="1">
      <alignment horizontal="center" vertical="center"/>
    </xf>
    <xf numFmtId="0" fontId="31" fillId="10" borderId="24" xfId="4" applyFont="1" applyFill="1" applyBorder="1" applyAlignment="1">
      <alignment horizontal="center" vertical="center"/>
    </xf>
    <xf numFmtId="0" fontId="0" fillId="0" borderId="38" xfId="0" applyFont="1" applyBorder="1" applyAlignment="1">
      <alignment horizontal="justify" vertical="center" wrapText="1"/>
    </xf>
    <xf numFmtId="0" fontId="0" fillId="0" borderId="38" xfId="0" applyFont="1" applyFill="1" applyBorder="1" applyAlignment="1">
      <alignment horizontal="center" vertical="center"/>
    </xf>
    <xf numFmtId="0" fontId="0" fillId="9" borderId="38" xfId="0" applyFont="1" applyFill="1" applyBorder="1" applyAlignment="1">
      <alignment horizontal="center" vertical="center"/>
    </xf>
    <xf numFmtId="0" fontId="31" fillId="9" borderId="38" xfId="0" applyFont="1" applyFill="1" applyBorder="1" applyAlignment="1">
      <alignment horizontal="justify" vertical="center" wrapText="1"/>
    </xf>
    <xf numFmtId="0" fontId="0" fillId="9" borderId="38" xfId="0" applyFont="1" applyFill="1" applyBorder="1" applyAlignment="1">
      <alignment horizontal="justify" vertical="center" wrapText="1"/>
    </xf>
    <xf numFmtId="0" fontId="0" fillId="9" borderId="38" xfId="0" applyFont="1" applyFill="1" applyBorder="1" applyAlignment="1">
      <alignment horizontal="left" vertical="center" wrapText="1"/>
    </xf>
    <xf numFmtId="0" fontId="31" fillId="0" borderId="38" xfId="0" applyFont="1" applyFill="1" applyBorder="1" applyAlignment="1">
      <alignment horizontal="justify" vertical="center" wrapText="1"/>
    </xf>
    <xf numFmtId="0" fontId="0" fillId="0" borderId="38" xfId="0" applyFont="1" applyFill="1" applyBorder="1" applyAlignment="1">
      <alignment horizontal="justify" vertical="center" wrapText="1"/>
    </xf>
    <xf numFmtId="0" fontId="0" fillId="5" borderId="38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 wrapText="1"/>
    </xf>
    <xf numFmtId="0" fontId="0" fillId="0" borderId="38" xfId="0" applyFont="1" applyBorder="1" applyAlignment="1">
      <alignment horizontal="center" vertical="center"/>
    </xf>
    <xf numFmtId="0" fontId="0" fillId="9" borderId="38" xfId="0" applyFont="1" applyFill="1" applyBorder="1" applyAlignment="1">
      <alignment horizontal="left" vertical="center"/>
    </xf>
    <xf numFmtId="0" fontId="31" fillId="10" borderId="38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/>
    </xf>
    <xf numFmtId="0" fontId="1" fillId="0" borderId="0" xfId="9" applyAlignment="1">
      <alignment horizontal="center"/>
    </xf>
    <xf numFmtId="164" fontId="0" fillId="0" borderId="38" xfId="0" applyNumberFormat="1" applyFont="1" applyBorder="1" applyAlignment="1">
      <alignment horizontal="left" vertical="center"/>
    </xf>
    <xf numFmtId="164" fontId="0" fillId="0" borderId="38" xfId="0" applyNumberFormat="1" applyFont="1" applyBorder="1" applyAlignment="1">
      <alignment horizontal="left" vertical="center" wrapText="1"/>
    </xf>
    <xf numFmtId="0" fontId="0" fillId="0" borderId="38" xfId="0" applyBorder="1" applyAlignment="1">
      <alignment horizontal="center"/>
    </xf>
    <xf numFmtId="0" fontId="0" fillId="5" borderId="38" xfId="0" applyFont="1" applyFill="1" applyBorder="1" applyAlignment="1">
      <alignment horizontal="justify" vertical="center" wrapText="1"/>
    </xf>
    <xf numFmtId="0" fontId="0" fillId="9" borderId="38" xfId="0" applyFont="1" applyFill="1" applyBorder="1" applyAlignment="1">
      <alignment horizontal="center" vertical="center" wrapText="1"/>
    </xf>
    <xf numFmtId="18" fontId="0" fillId="5" borderId="38" xfId="0" applyNumberFormat="1" applyFont="1" applyFill="1" applyBorder="1" applyAlignment="1">
      <alignment horizontal="center" vertical="center"/>
    </xf>
    <xf numFmtId="18" fontId="0" fillId="9" borderId="3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Font="1" applyAlignment="1">
      <alignment vertical="center" wrapText="1"/>
    </xf>
  </cellXfs>
  <cellStyles count="10">
    <cellStyle name="Hiperlink" xfId="8" builtinId="8"/>
    <cellStyle name="Moeda" xfId="2" builtinId="4"/>
    <cellStyle name="Moeda 2" xfId="7" xr:uid="{00000000-0005-0000-0000-000002000000}"/>
    <cellStyle name="Normal" xfId="0" builtinId="0"/>
    <cellStyle name="Normal 2" xfId="6" xr:uid="{00000000-0005-0000-0000-000004000000}"/>
    <cellStyle name="Normal 4" xfId="4" xr:uid="{00000000-0005-0000-0000-000005000000}"/>
    <cellStyle name="Normal 5" xfId="5" xr:uid="{00000000-0005-0000-0000-000006000000}"/>
    <cellStyle name="Normal 6" xfId="9" xr:uid="{00000000-0005-0000-0000-000007000000}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CC6600"/>
      <color rgb="FF00CC00"/>
      <color rgb="FF3399FF"/>
      <color rgb="FF2E75B6"/>
      <color rgb="FF0099CC"/>
      <color rgb="FF0066FF"/>
      <color rgb="FF0033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18178</xdr:colOff>
      <xdr:row>0</xdr:row>
      <xdr:rowOff>104775</xdr:rowOff>
    </xdr:from>
    <xdr:to>
      <xdr:col>4</xdr:col>
      <xdr:colOff>213873</xdr:colOff>
      <xdr:row>5</xdr:row>
      <xdr:rowOff>133350</xdr:rowOff>
    </xdr:to>
    <xdr:pic>
      <xdr:nvPicPr>
        <xdr:cNvPr id="3" name="Imagem 2" descr="BrasaoRepFundoBran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694828" y="104775"/>
          <a:ext cx="1176770" cy="98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457199</xdr:colOff>
      <xdr:row>0</xdr:row>
      <xdr:rowOff>76199</xdr:rowOff>
    </xdr:from>
    <xdr:to>
      <xdr:col>2</xdr:col>
      <xdr:colOff>1666874</xdr:colOff>
      <xdr:row>5</xdr:row>
      <xdr:rowOff>104774</xdr:rowOff>
    </xdr:to>
    <xdr:pic>
      <xdr:nvPicPr>
        <xdr:cNvPr id="6" name="Imagem 5" descr="BrasaoRepFundoBran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09949" y="76199"/>
          <a:ext cx="1209675" cy="981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457199</xdr:colOff>
      <xdr:row>0</xdr:row>
      <xdr:rowOff>76199</xdr:rowOff>
    </xdr:from>
    <xdr:to>
      <xdr:col>2</xdr:col>
      <xdr:colOff>1666874</xdr:colOff>
      <xdr:row>5</xdr:row>
      <xdr:rowOff>104774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09949" y="76199"/>
          <a:ext cx="1209675" cy="981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520412</xdr:colOff>
      <xdr:row>0</xdr:row>
      <xdr:rowOff>103909</xdr:rowOff>
    </xdr:from>
    <xdr:to>
      <xdr:col>5</xdr:col>
      <xdr:colOff>571500</xdr:colOff>
      <xdr:row>5</xdr:row>
      <xdr:rowOff>121227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512003" y="103909"/>
          <a:ext cx="1263361" cy="969818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2524125</xdr:colOff>
      <xdr:row>0</xdr:row>
      <xdr:rowOff>104775</xdr:rowOff>
    </xdr:from>
    <xdr:to>
      <xdr:col>3</xdr:col>
      <xdr:colOff>885824</xdr:colOff>
      <xdr:row>5</xdr:row>
      <xdr:rowOff>133350</xdr:rowOff>
    </xdr:to>
    <xdr:pic>
      <xdr:nvPicPr>
        <xdr:cNvPr id="3" name="Imagem 2" descr="BrasaoRepFundoBran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762375" y="104775"/>
          <a:ext cx="1209674" cy="981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2428875</xdr:colOff>
      <xdr:row>0</xdr:row>
      <xdr:rowOff>104775</xdr:rowOff>
    </xdr:from>
    <xdr:to>
      <xdr:col>3</xdr:col>
      <xdr:colOff>409575</xdr:colOff>
      <xdr:row>5</xdr:row>
      <xdr:rowOff>133350</xdr:rowOff>
    </xdr:to>
    <xdr:pic>
      <xdr:nvPicPr>
        <xdr:cNvPr id="2" name="Imagem 1" descr="BrasaoRepFundoBran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152900" y="104775"/>
          <a:ext cx="1209675" cy="981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630382</xdr:colOff>
      <xdr:row>0</xdr:row>
      <xdr:rowOff>104775</xdr:rowOff>
    </xdr:from>
    <xdr:to>
      <xdr:col>3</xdr:col>
      <xdr:colOff>763732</xdr:colOff>
      <xdr:row>5</xdr:row>
      <xdr:rowOff>133350</xdr:rowOff>
    </xdr:to>
    <xdr:pic>
      <xdr:nvPicPr>
        <xdr:cNvPr id="3" name="Imagem 2" descr="BrasaoRepFundoBran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392632" y="104775"/>
          <a:ext cx="118110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110" zoomScaleNormal="110" workbookViewId="0">
      <selection sqref="A1:H6"/>
    </sheetView>
  </sheetViews>
  <sheetFormatPr defaultRowHeight="15" x14ac:dyDescent="0.25"/>
  <cols>
    <col min="1" max="1" width="7.5703125" customWidth="1"/>
    <col min="2" max="2" width="5.42578125" customWidth="1"/>
    <col min="3" max="3" width="42.140625" customWidth="1"/>
    <col min="4" max="8" width="14.7109375" customWidth="1"/>
  </cols>
  <sheetData>
    <row r="1" spans="1:8" x14ac:dyDescent="0.25">
      <c r="A1" s="215"/>
      <c r="B1" s="215"/>
      <c r="C1" s="215"/>
      <c r="D1" s="215"/>
      <c r="E1" s="215"/>
      <c r="F1" s="215"/>
      <c r="G1" s="215"/>
      <c r="H1" s="215"/>
    </row>
    <row r="2" spans="1:8" x14ac:dyDescent="0.25">
      <c r="A2" s="215"/>
      <c r="B2" s="215"/>
      <c r="C2" s="215"/>
      <c r="D2" s="215"/>
      <c r="E2" s="215"/>
      <c r="F2" s="215"/>
      <c r="G2" s="215"/>
      <c r="H2" s="215"/>
    </row>
    <row r="3" spans="1:8" x14ac:dyDescent="0.25">
      <c r="A3" s="215"/>
      <c r="B3" s="215"/>
      <c r="C3" s="215"/>
      <c r="D3" s="215"/>
      <c r="E3" s="215"/>
      <c r="F3" s="215"/>
      <c r="G3" s="215"/>
      <c r="H3" s="215"/>
    </row>
    <row r="4" spans="1:8" x14ac:dyDescent="0.25">
      <c r="A4" s="215"/>
      <c r="B4" s="215"/>
      <c r="C4" s="215"/>
      <c r="D4" s="215"/>
      <c r="E4" s="215"/>
      <c r="F4" s="215"/>
      <c r="G4" s="215"/>
      <c r="H4" s="215"/>
    </row>
    <row r="5" spans="1:8" x14ac:dyDescent="0.25">
      <c r="A5" s="215"/>
      <c r="B5" s="215"/>
      <c r="C5" s="215"/>
      <c r="D5" s="215"/>
      <c r="E5" s="215"/>
      <c r="F5" s="215"/>
      <c r="G5" s="215"/>
      <c r="H5" s="215"/>
    </row>
    <row r="6" spans="1:8" x14ac:dyDescent="0.25">
      <c r="A6" s="215"/>
      <c r="B6" s="215"/>
      <c r="C6" s="215"/>
      <c r="D6" s="215"/>
      <c r="E6" s="215"/>
      <c r="F6" s="215"/>
      <c r="G6" s="215"/>
      <c r="H6" s="215"/>
    </row>
    <row r="7" spans="1:8" x14ac:dyDescent="0.25">
      <c r="A7" s="214" t="s">
        <v>158</v>
      </c>
      <c r="B7" s="214"/>
      <c r="C7" s="214"/>
      <c r="D7" s="214"/>
      <c r="E7" s="214"/>
      <c r="F7" s="214"/>
      <c r="G7" s="214"/>
      <c r="H7" s="214"/>
    </row>
    <row r="8" spans="1:8" x14ac:dyDescent="0.25">
      <c r="A8" s="214" t="s">
        <v>156</v>
      </c>
      <c r="B8" s="214"/>
      <c r="C8" s="214"/>
      <c r="D8" s="214"/>
      <c r="E8" s="214"/>
      <c r="F8" s="214"/>
      <c r="G8" s="214"/>
      <c r="H8" s="214"/>
    </row>
    <row r="9" spans="1:8" x14ac:dyDescent="0.25">
      <c r="A9" s="214" t="s">
        <v>157</v>
      </c>
      <c r="B9" s="214"/>
      <c r="C9" s="214"/>
      <c r="D9" s="214"/>
      <c r="E9" s="214"/>
      <c r="F9" s="214"/>
      <c r="G9" s="214"/>
      <c r="H9" s="214"/>
    </row>
    <row r="10" spans="1:8" x14ac:dyDescent="0.25">
      <c r="A10" s="214" t="s">
        <v>332</v>
      </c>
      <c r="B10" s="214"/>
      <c r="C10" s="214"/>
      <c r="D10" s="214"/>
      <c r="E10" s="214"/>
      <c r="F10" s="214"/>
      <c r="G10" s="214"/>
      <c r="H10" s="214"/>
    </row>
    <row r="11" spans="1:8" x14ac:dyDescent="0.25">
      <c r="A11" s="214" t="s">
        <v>333</v>
      </c>
      <c r="B11" s="214"/>
      <c r="C11" s="214"/>
      <c r="D11" s="214"/>
      <c r="E11" s="214"/>
      <c r="F11" s="214"/>
      <c r="G11" s="214"/>
      <c r="H11" s="214"/>
    </row>
    <row r="12" spans="1:8" x14ac:dyDescent="0.25">
      <c r="A12" s="214" t="s">
        <v>331</v>
      </c>
      <c r="B12" s="214"/>
      <c r="C12" s="214"/>
      <c r="D12" s="214"/>
      <c r="E12" s="214"/>
      <c r="F12" s="214"/>
      <c r="G12" s="214"/>
      <c r="H12" s="214"/>
    </row>
    <row r="14" spans="1:8" ht="30" customHeight="1" x14ac:dyDescent="0.25">
      <c r="A14" s="217" t="s">
        <v>171</v>
      </c>
      <c r="B14" s="217"/>
      <c r="C14" s="217"/>
      <c r="D14" s="217"/>
      <c r="E14" s="217"/>
      <c r="F14" s="217"/>
      <c r="G14" s="217"/>
      <c r="H14" s="217"/>
    </row>
    <row r="15" spans="1:8" ht="30" customHeight="1" x14ac:dyDescent="0.25">
      <c r="A15" s="216" t="s">
        <v>102</v>
      </c>
      <c r="B15" s="216"/>
      <c r="C15" s="216"/>
      <c r="D15" s="216" t="s">
        <v>334</v>
      </c>
      <c r="E15" s="216"/>
      <c r="F15" s="216"/>
      <c r="G15" s="216"/>
      <c r="H15" s="216"/>
    </row>
    <row r="16" spans="1:8" ht="30" customHeight="1" x14ac:dyDescent="0.25">
      <c r="A16" s="216" t="s">
        <v>103</v>
      </c>
      <c r="B16" s="216"/>
      <c r="C16" s="216"/>
      <c r="D16" s="216" t="s">
        <v>335</v>
      </c>
      <c r="E16" s="216"/>
      <c r="F16" s="216"/>
      <c r="G16" s="216"/>
      <c r="H16" s="216"/>
    </row>
    <row r="17" spans="1:8" ht="30" customHeight="1" x14ac:dyDescent="0.25">
      <c r="A17" s="216" t="s">
        <v>104</v>
      </c>
      <c r="B17" s="216"/>
      <c r="C17" s="216"/>
      <c r="D17" s="216"/>
      <c r="E17" s="216"/>
      <c r="F17" s="216"/>
      <c r="G17" s="216"/>
      <c r="H17" s="216"/>
    </row>
    <row r="18" spans="1:8" ht="30" x14ac:dyDescent="0.25">
      <c r="A18" s="172" t="s">
        <v>172</v>
      </c>
      <c r="B18" s="172" t="s">
        <v>151</v>
      </c>
      <c r="C18" s="172" t="s">
        <v>159</v>
      </c>
      <c r="D18" s="173" t="s">
        <v>173</v>
      </c>
      <c r="E18" s="173" t="s">
        <v>263</v>
      </c>
      <c r="F18" s="173" t="s">
        <v>174</v>
      </c>
      <c r="G18" s="173" t="s">
        <v>175</v>
      </c>
      <c r="H18" s="172" t="s">
        <v>176</v>
      </c>
    </row>
    <row r="19" spans="1:8" ht="90" x14ac:dyDescent="0.25">
      <c r="A19" s="218">
        <v>1</v>
      </c>
      <c r="B19" s="174">
        <v>1</v>
      </c>
      <c r="C19" s="175" t="s">
        <v>347</v>
      </c>
      <c r="D19" s="176">
        <v>0</v>
      </c>
      <c r="E19" s="176">
        <v>12</v>
      </c>
      <c r="F19" s="196">
        <v>0</v>
      </c>
      <c r="G19" s="177">
        <f>F19*D19</f>
        <v>0</v>
      </c>
      <c r="H19" s="177">
        <f>G19*E19</f>
        <v>0</v>
      </c>
    </row>
    <row r="20" spans="1:8" ht="90" customHeight="1" x14ac:dyDescent="0.25">
      <c r="A20" s="218"/>
      <c r="B20" s="174">
        <v>2</v>
      </c>
      <c r="C20" s="178" t="s">
        <v>348</v>
      </c>
      <c r="D20" s="176">
        <v>0</v>
      </c>
      <c r="E20" s="176">
        <v>12</v>
      </c>
      <c r="F20" s="196">
        <v>0</v>
      </c>
      <c r="G20" s="177">
        <f>F20*D20</f>
        <v>0</v>
      </c>
      <c r="H20" s="177">
        <f>G20*E20</f>
        <v>0</v>
      </c>
    </row>
    <row r="21" spans="1:8" ht="30" customHeight="1" x14ac:dyDescent="0.25">
      <c r="A21" s="216" t="s">
        <v>375</v>
      </c>
      <c r="B21" s="216"/>
      <c r="C21" s="216"/>
      <c r="D21" s="216"/>
      <c r="E21" s="216"/>
      <c r="F21" s="216"/>
      <c r="G21" s="179">
        <f>SUM(G19:G20)</f>
        <v>0</v>
      </c>
      <c r="H21" s="179">
        <f>SUM(H19:H20)</f>
        <v>0</v>
      </c>
    </row>
  </sheetData>
  <sheetProtection algorithmName="SHA-512" hashValue="0e9O5WeBI3cSxKuZdkDTlYjoHfIe1wJ1krKzZWB1mcfc7EjRkQX9224NIdKfJC6YcbBDxQksciBCBbDTS5lNlA==" saltValue="xY8meJi8mwNESwjZuGJa0g==" spinCount="100000" sheet="1" objects="1" scenarios="1"/>
  <mergeCells count="16">
    <mergeCell ref="A15:C15"/>
    <mergeCell ref="D15:H15"/>
    <mergeCell ref="A14:H14"/>
    <mergeCell ref="A19:A20"/>
    <mergeCell ref="A21:F21"/>
    <mergeCell ref="A16:C16"/>
    <mergeCell ref="A17:C17"/>
    <mergeCell ref="D16:H16"/>
    <mergeCell ref="D17:H17"/>
    <mergeCell ref="A12:H12"/>
    <mergeCell ref="A1:H6"/>
    <mergeCell ref="A7:H7"/>
    <mergeCell ref="A8:H8"/>
    <mergeCell ref="A9:H9"/>
    <mergeCell ref="A10:H10"/>
    <mergeCell ref="A11:H11"/>
  </mergeCells>
  <printOptions horizontalCentered="1"/>
  <pageMargins left="0.51181102362204722" right="0.51181102362204722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63"/>
  <sheetViews>
    <sheetView zoomScale="110" zoomScaleNormal="110" workbookViewId="0">
      <selection sqref="A1:E6"/>
    </sheetView>
  </sheetViews>
  <sheetFormatPr defaultColWidth="9.140625" defaultRowHeight="15" x14ac:dyDescent="0.25"/>
  <cols>
    <col min="1" max="1" width="4.7109375" style="95" customWidth="1"/>
    <col min="2" max="2" width="39.5703125" style="96" customWidth="1"/>
    <col min="3" max="3" width="25.7109375" style="96" customWidth="1"/>
    <col min="4" max="4" width="23.140625" style="74" customWidth="1"/>
    <col min="5" max="5" width="26.85546875" style="97" customWidth="1"/>
    <col min="6" max="6" width="31.28515625" style="11" hidden="1" customWidth="1"/>
    <col min="7" max="7" width="49.28515625" style="11" hidden="1" customWidth="1"/>
    <col min="8" max="8" width="41.140625" style="11" hidden="1" customWidth="1"/>
    <col min="9" max="9" width="31.28515625" style="32" hidden="1" customWidth="1"/>
    <col min="10" max="11" width="31.28515625" style="1" hidden="1" customWidth="1"/>
    <col min="12" max="12" width="29.140625" style="1" hidden="1" customWidth="1"/>
    <col min="13" max="14" width="31.28515625" style="1" hidden="1" customWidth="1"/>
    <col min="15" max="16" width="31.28515625" style="1" customWidth="1"/>
    <col min="17" max="17" width="9.140625" style="1"/>
    <col min="18" max="18" width="15.85546875" style="1" customWidth="1"/>
    <col min="19" max="16384" width="9.140625" style="1"/>
  </cols>
  <sheetData>
    <row r="1" spans="1:9" x14ac:dyDescent="0.25">
      <c r="A1" s="371"/>
      <c r="B1" s="371"/>
      <c r="C1" s="371"/>
      <c r="D1" s="371"/>
      <c r="E1" s="371"/>
    </row>
    <row r="2" spans="1:9" x14ac:dyDescent="0.25">
      <c r="A2" s="371"/>
      <c r="B2" s="371"/>
      <c r="C2" s="371"/>
      <c r="D2" s="371"/>
      <c r="E2" s="371"/>
    </row>
    <row r="3" spans="1:9" x14ac:dyDescent="0.25">
      <c r="A3" s="371"/>
      <c r="B3" s="371"/>
      <c r="C3" s="371"/>
      <c r="D3" s="371"/>
      <c r="E3" s="371"/>
    </row>
    <row r="4" spans="1:9" x14ac:dyDescent="0.25">
      <c r="A4" s="371"/>
      <c r="B4" s="371"/>
      <c r="C4" s="371"/>
      <c r="D4" s="371"/>
      <c r="E4" s="371"/>
    </row>
    <row r="5" spans="1:9" x14ac:dyDescent="0.25">
      <c r="A5" s="371"/>
      <c r="B5" s="371"/>
      <c r="C5" s="371"/>
      <c r="D5" s="371"/>
      <c r="E5" s="371"/>
    </row>
    <row r="6" spans="1:9" x14ac:dyDescent="0.25">
      <c r="A6" s="371"/>
      <c r="B6" s="371"/>
      <c r="C6" s="371"/>
      <c r="D6" s="371"/>
      <c r="E6" s="371"/>
    </row>
    <row r="7" spans="1:9" x14ac:dyDescent="0.25">
      <c r="A7" s="372" t="s">
        <v>158</v>
      </c>
      <c r="B7" s="372"/>
      <c r="C7" s="372"/>
      <c r="D7" s="372"/>
      <c r="E7" s="372"/>
    </row>
    <row r="8" spans="1:9" x14ac:dyDescent="0.25">
      <c r="A8" s="372" t="s">
        <v>156</v>
      </c>
      <c r="B8" s="372"/>
      <c r="C8" s="372"/>
      <c r="D8" s="372"/>
      <c r="E8" s="372"/>
    </row>
    <row r="9" spans="1:9" x14ac:dyDescent="0.25">
      <c r="A9" s="372" t="s">
        <v>157</v>
      </c>
      <c r="B9" s="372"/>
      <c r="C9" s="372"/>
      <c r="D9" s="372"/>
      <c r="E9" s="372"/>
    </row>
    <row r="10" spans="1:9" x14ac:dyDescent="0.25">
      <c r="A10" s="214" t="s">
        <v>332</v>
      </c>
      <c r="B10" s="214"/>
      <c r="C10" s="214"/>
      <c r="D10" s="214"/>
      <c r="E10" s="214"/>
      <c r="F10" s="214"/>
      <c r="G10" s="214"/>
      <c r="H10" s="214"/>
    </row>
    <row r="11" spans="1:9" x14ac:dyDescent="0.25">
      <c r="A11" s="214" t="s">
        <v>333</v>
      </c>
      <c r="B11" s="214"/>
      <c r="C11" s="214"/>
      <c r="D11" s="214"/>
      <c r="E11" s="214"/>
      <c r="F11" s="214"/>
      <c r="G11" s="214"/>
      <c r="H11" s="214"/>
    </row>
    <row r="12" spans="1:9" x14ac:dyDescent="0.25">
      <c r="A12" s="214" t="s">
        <v>331</v>
      </c>
      <c r="B12" s="214"/>
      <c r="C12" s="214"/>
      <c r="D12" s="214"/>
      <c r="E12" s="214"/>
      <c r="F12" s="214"/>
      <c r="G12" s="214"/>
      <c r="H12" s="214"/>
    </row>
    <row r="13" spans="1:9" ht="15.75" thickBot="1" x14ac:dyDescent="0.3"/>
    <row r="14" spans="1:9" ht="9.9499999999999993" customHeight="1" x14ac:dyDescent="0.25">
      <c r="A14" s="219" t="s">
        <v>0</v>
      </c>
      <c r="B14" s="220"/>
      <c r="C14" s="220"/>
      <c r="D14" s="220"/>
      <c r="E14" s="221"/>
      <c r="F14" s="225" t="s">
        <v>1</v>
      </c>
      <c r="G14" s="90"/>
      <c r="H14" s="90"/>
      <c r="I14" s="226" t="s">
        <v>2</v>
      </c>
    </row>
    <row r="15" spans="1:9" ht="9.9499999999999993" customHeight="1" thickBot="1" x14ac:dyDescent="0.3">
      <c r="A15" s="222"/>
      <c r="B15" s="223"/>
      <c r="C15" s="223"/>
      <c r="D15" s="223"/>
      <c r="E15" s="224"/>
      <c r="F15" s="225"/>
      <c r="G15" s="90"/>
      <c r="H15" s="90"/>
      <c r="I15" s="226"/>
    </row>
    <row r="16" spans="1:9" ht="20.100000000000001" customHeight="1" x14ac:dyDescent="0.25">
      <c r="A16" s="267" t="s">
        <v>102</v>
      </c>
      <c r="B16" s="268"/>
      <c r="C16" s="274" t="s">
        <v>334</v>
      </c>
      <c r="D16" s="275"/>
      <c r="E16" s="276"/>
      <c r="F16" s="225"/>
      <c r="G16" s="90"/>
      <c r="H16" s="90"/>
      <c r="I16" s="226"/>
    </row>
    <row r="17" spans="1:18" ht="20.100000000000001" customHeight="1" x14ac:dyDescent="0.25">
      <c r="A17" s="269" t="s">
        <v>103</v>
      </c>
      <c r="B17" s="270"/>
      <c r="C17" s="269" t="s">
        <v>335</v>
      </c>
      <c r="D17" s="277"/>
      <c r="E17" s="270"/>
      <c r="F17" s="225"/>
      <c r="G17" s="90"/>
      <c r="H17" s="90"/>
      <c r="I17" s="226"/>
    </row>
    <row r="18" spans="1:18" ht="20.100000000000001" customHeight="1" x14ac:dyDescent="0.25">
      <c r="A18" s="269" t="s">
        <v>104</v>
      </c>
      <c r="B18" s="270"/>
      <c r="C18" s="269"/>
      <c r="D18" s="277"/>
      <c r="E18" s="270"/>
      <c r="F18" s="225"/>
      <c r="G18" s="90"/>
      <c r="H18" s="90"/>
      <c r="I18" s="226"/>
    </row>
    <row r="19" spans="1:18" ht="9.9499999999999993" customHeight="1" x14ac:dyDescent="0.25">
      <c r="A19" s="278"/>
      <c r="B19" s="278"/>
      <c r="C19" s="278"/>
      <c r="D19" s="278"/>
      <c r="E19" s="278"/>
      <c r="F19" s="225"/>
      <c r="G19" s="2"/>
      <c r="H19" s="2"/>
      <c r="I19" s="226"/>
    </row>
    <row r="20" spans="1:18" s="2" customFormat="1" ht="20.100000000000001" customHeight="1" thickBot="1" x14ac:dyDescent="0.3">
      <c r="A20" s="227" t="s">
        <v>108</v>
      </c>
      <c r="B20" s="228"/>
      <c r="C20" s="228"/>
      <c r="D20" s="228"/>
      <c r="E20" s="229"/>
      <c r="F20" s="225"/>
      <c r="G20" s="90"/>
      <c r="H20" s="90"/>
      <c r="I20" s="226"/>
    </row>
    <row r="21" spans="1:18" ht="20.100000000000001" customHeight="1" x14ac:dyDescent="0.25">
      <c r="A21" s="3" t="s">
        <v>3</v>
      </c>
      <c r="B21" s="257" t="s">
        <v>117</v>
      </c>
      <c r="C21" s="258"/>
      <c r="D21" s="269"/>
      <c r="E21" s="270"/>
      <c r="F21" s="225"/>
      <c r="G21" s="4" t="s">
        <v>4</v>
      </c>
      <c r="H21" s="5"/>
      <c r="I21" s="226"/>
    </row>
    <row r="22" spans="1:18" ht="20.100000000000001" customHeight="1" thickBot="1" x14ac:dyDescent="0.3">
      <c r="A22" s="3" t="s">
        <v>5</v>
      </c>
      <c r="B22" s="257" t="s">
        <v>105</v>
      </c>
      <c r="C22" s="258"/>
      <c r="D22" s="259" t="s">
        <v>336</v>
      </c>
      <c r="E22" s="260"/>
      <c r="F22" s="225"/>
      <c r="G22" s="6" t="s">
        <v>6</v>
      </c>
      <c r="H22" s="7"/>
      <c r="I22" s="226"/>
      <c r="P22" s="2"/>
      <c r="Q22" s="2"/>
      <c r="R22" s="2"/>
    </row>
    <row r="23" spans="1:18" ht="20.100000000000001" customHeight="1" thickBot="1" x14ac:dyDescent="0.3">
      <c r="A23" s="3" t="s">
        <v>7</v>
      </c>
      <c r="B23" s="257" t="s">
        <v>106</v>
      </c>
      <c r="C23" s="258"/>
      <c r="D23" s="265" t="s">
        <v>337</v>
      </c>
      <c r="E23" s="266"/>
      <c r="F23" s="225"/>
      <c r="G23" s="8" t="s">
        <v>8</v>
      </c>
      <c r="H23" s="9">
        <f>F157</f>
        <v>0</v>
      </c>
      <c r="I23" s="226"/>
      <c r="K23" s="10"/>
    </row>
    <row r="24" spans="1:18" ht="20.100000000000001" customHeight="1" thickBot="1" x14ac:dyDescent="0.3">
      <c r="A24" s="3" t="s">
        <v>9</v>
      </c>
      <c r="B24" s="257" t="s">
        <v>107</v>
      </c>
      <c r="C24" s="258"/>
      <c r="D24" s="265" t="s">
        <v>168</v>
      </c>
      <c r="E24" s="266"/>
      <c r="F24" s="225"/>
      <c r="G24" s="32"/>
      <c r="H24" s="32"/>
      <c r="I24" s="226"/>
    </row>
    <row r="25" spans="1:18" s="2" customFormat="1" ht="20.100000000000001" customHeight="1" x14ac:dyDescent="0.25">
      <c r="A25" s="227" t="s">
        <v>109</v>
      </c>
      <c r="B25" s="228"/>
      <c r="C25" s="228"/>
      <c r="D25" s="228"/>
      <c r="E25" s="229"/>
      <c r="F25" s="225"/>
      <c r="G25" s="4" t="s">
        <v>10</v>
      </c>
      <c r="H25" s="5"/>
      <c r="I25" s="226"/>
      <c r="P25" s="1"/>
      <c r="Q25" s="1"/>
      <c r="R25" s="1"/>
    </row>
    <row r="26" spans="1:18" ht="20.100000000000001" customHeight="1" thickBot="1" x14ac:dyDescent="0.3">
      <c r="A26" s="232" t="s">
        <v>110</v>
      </c>
      <c r="B26" s="233"/>
      <c r="C26" s="116" t="s">
        <v>111</v>
      </c>
      <c r="D26" s="234" t="s">
        <v>112</v>
      </c>
      <c r="E26" s="235"/>
      <c r="F26" s="225"/>
      <c r="G26" s="12" t="s">
        <v>11</v>
      </c>
      <c r="H26" s="13"/>
      <c r="I26" s="226"/>
      <c r="Q26" s="18"/>
    </row>
    <row r="27" spans="1:18" ht="6.75" customHeight="1" thickBot="1" x14ac:dyDescent="0.3">
      <c r="A27" s="242" t="s">
        <v>231</v>
      </c>
      <c r="B27" s="243"/>
      <c r="C27" s="248" t="s">
        <v>12</v>
      </c>
      <c r="D27" s="251" t="s">
        <v>339</v>
      </c>
      <c r="E27" s="252"/>
      <c r="F27" s="225"/>
      <c r="G27" s="14" t="s">
        <v>13</v>
      </c>
      <c r="H27" s="15">
        <v>0.11</v>
      </c>
      <c r="I27" s="226"/>
      <c r="Q27" s="2"/>
      <c r="R27" s="2"/>
    </row>
    <row r="28" spans="1:18" ht="6.75" customHeight="1" x14ac:dyDescent="0.25">
      <c r="A28" s="244"/>
      <c r="B28" s="245"/>
      <c r="C28" s="249"/>
      <c r="D28" s="253"/>
      <c r="E28" s="254"/>
      <c r="F28" s="225"/>
      <c r="G28" s="230" t="s">
        <v>14</v>
      </c>
      <c r="H28" s="231"/>
      <c r="I28" s="226"/>
      <c r="P28" s="2"/>
      <c r="Q28" s="2"/>
      <c r="R28" s="2"/>
    </row>
    <row r="29" spans="1:18" ht="6.75" customHeight="1" x14ac:dyDescent="0.25">
      <c r="A29" s="246"/>
      <c r="B29" s="247"/>
      <c r="C29" s="250"/>
      <c r="D29" s="255"/>
      <c r="E29" s="256"/>
      <c r="F29" s="225"/>
      <c r="G29" s="101" t="s">
        <v>15</v>
      </c>
      <c r="H29" s="17">
        <f>E72</f>
        <v>0</v>
      </c>
      <c r="I29" s="226"/>
      <c r="Q29" s="21"/>
    </row>
    <row r="30" spans="1:18" s="2" customFormat="1" ht="6.75" customHeight="1" x14ac:dyDescent="0.25">
      <c r="A30" s="379" t="s">
        <v>113</v>
      </c>
      <c r="B30" s="380"/>
      <c r="C30" s="380"/>
      <c r="D30" s="380"/>
      <c r="E30" s="381"/>
      <c r="F30" s="225"/>
      <c r="G30" s="16" t="s">
        <v>16</v>
      </c>
      <c r="H30" s="17">
        <f>E73</f>
        <v>0</v>
      </c>
      <c r="I30" s="226"/>
      <c r="P30" s="1"/>
      <c r="Q30" s="1"/>
      <c r="R30" s="1"/>
    </row>
    <row r="31" spans="1:18" s="2" customFormat="1" ht="6.75" customHeight="1" x14ac:dyDescent="0.25">
      <c r="A31" s="382"/>
      <c r="B31" s="383"/>
      <c r="C31" s="383"/>
      <c r="D31" s="383"/>
      <c r="E31" s="384"/>
      <c r="F31" s="225"/>
      <c r="G31" s="16" t="s">
        <v>17</v>
      </c>
      <c r="H31" s="17">
        <f>E122+E124+E125</f>
        <v>0</v>
      </c>
      <c r="I31" s="226"/>
      <c r="P31" s="1"/>
      <c r="Q31" s="1"/>
      <c r="R31" s="1"/>
    </row>
    <row r="32" spans="1:18" ht="6.75" customHeight="1" x14ac:dyDescent="0.25">
      <c r="A32" s="385"/>
      <c r="B32" s="386"/>
      <c r="C32" s="386"/>
      <c r="D32" s="386"/>
      <c r="E32" s="387"/>
      <c r="F32" s="225"/>
      <c r="G32" s="19" t="s">
        <v>18</v>
      </c>
      <c r="H32" s="20">
        <f>SUM(H29:H31)</f>
        <v>0</v>
      </c>
      <c r="I32" s="226"/>
      <c r="J32" s="2"/>
    </row>
    <row r="33" spans="1:18" ht="20.100000000000001" customHeight="1" x14ac:dyDescent="0.25">
      <c r="A33" s="3">
        <v>1</v>
      </c>
      <c r="B33" s="236" t="s">
        <v>110</v>
      </c>
      <c r="C33" s="237"/>
      <c r="D33" s="238" t="s">
        <v>231</v>
      </c>
      <c r="E33" s="239"/>
      <c r="F33" s="225"/>
      <c r="G33" s="16" t="s">
        <v>19</v>
      </c>
      <c r="H33" s="22">
        <f>E157</f>
        <v>0</v>
      </c>
      <c r="I33" s="226"/>
      <c r="J33" s="23"/>
    </row>
    <row r="34" spans="1:18" ht="20.100000000000001" customHeight="1" x14ac:dyDescent="0.25">
      <c r="A34" s="3">
        <v>2</v>
      </c>
      <c r="B34" s="236" t="s">
        <v>114</v>
      </c>
      <c r="C34" s="237"/>
      <c r="D34" s="238" t="s">
        <v>232</v>
      </c>
      <c r="E34" s="239"/>
      <c r="F34" s="225"/>
      <c r="G34" s="24" t="s">
        <v>20</v>
      </c>
      <c r="H34" s="25">
        <f>H33-H32</f>
        <v>0</v>
      </c>
      <c r="I34" s="226"/>
      <c r="J34" s="23"/>
    </row>
    <row r="35" spans="1:18" ht="20.100000000000001" customHeight="1" thickBot="1" x14ac:dyDescent="0.3">
      <c r="A35" s="3">
        <v>3</v>
      </c>
      <c r="B35" s="236" t="s">
        <v>115</v>
      </c>
      <c r="C35" s="237"/>
      <c r="D35" s="240">
        <v>0</v>
      </c>
      <c r="E35" s="241"/>
      <c r="F35" s="225"/>
      <c r="G35" s="26" t="s">
        <v>21</v>
      </c>
      <c r="H35" s="27">
        <f>H34*11%</f>
        <v>0</v>
      </c>
      <c r="I35" s="226"/>
      <c r="J35" s="28"/>
      <c r="P35" s="32"/>
      <c r="Q35" s="32"/>
      <c r="R35" s="32"/>
    </row>
    <row r="36" spans="1:18" ht="35.1" customHeight="1" thickBot="1" x14ac:dyDescent="0.3">
      <c r="A36" s="3">
        <v>4</v>
      </c>
      <c r="B36" s="236" t="s">
        <v>116</v>
      </c>
      <c r="C36" s="237"/>
      <c r="D36" s="238" t="s">
        <v>256</v>
      </c>
      <c r="E36" s="239"/>
      <c r="F36" s="225"/>
      <c r="G36" s="14" t="s">
        <v>22</v>
      </c>
      <c r="H36" s="29"/>
      <c r="I36" s="226"/>
      <c r="J36" s="23"/>
      <c r="P36" s="32"/>
      <c r="Q36" s="32"/>
      <c r="R36" s="32"/>
    </row>
    <row r="37" spans="1:18" ht="20.100000000000001" customHeight="1" x14ac:dyDescent="0.25">
      <c r="A37" s="3">
        <v>5</v>
      </c>
      <c r="B37" s="279" t="s">
        <v>118</v>
      </c>
      <c r="C37" s="280"/>
      <c r="D37" s="281" t="s">
        <v>338</v>
      </c>
      <c r="E37" s="282"/>
      <c r="F37" s="225"/>
      <c r="G37" s="100" t="s">
        <v>23</v>
      </c>
      <c r="H37" s="30">
        <v>1.2E-2</v>
      </c>
      <c r="I37" s="226"/>
      <c r="J37" s="23"/>
    </row>
    <row r="38" spans="1:18" s="32" customFormat="1" ht="20.100000000000001" customHeight="1" x14ac:dyDescent="0.25">
      <c r="A38" s="358" t="s">
        <v>320</v>
      </c>
      <c r="B38" s="359"/>
      <c r="C38" s="359"/>
      <c r="D38" s="359"/>
      <c r="E38" s="360"/>
      <c r="F38" s="225"/>
      <c r="G38" s="16" t="s">
        <v>24</v>
      </c>
      <c r="H38" s="31">
        <v>4.8000000000000001E-2</v>
      </c>
      <c r="I38" s="226"/>
      <c r="J38" s="23"/>
      <c r="P38" s="1"/>
      <c r="Q38" s="1"/>
      <c r="R38" s="1"/>
    </row>
    <row r="39" spans="1:18" s="32" customFormat="1" ht="20.100000000000001" customHeight="1" x14ac:dyDescent="0.25">
      <c r="A39" s="119">
        <v>1</v>
      </c>
      <c r="B39" s="283" t="s">
        <v>119</v>
      </c>
      <c r="C39" s="284"/>
      <c r="D39" s="120" t="s">
        <v>120</v>
      </c>
      <c r="E39" s="121" t="s">
        <v>121</v>
      </c>
      <c r="F39" s="225"/>
      <c r="G39" s="16" t="s">
        <v>25</v>
      </c>
      <c r="H39" s="22">
        <f>H33</f>
        <v>0</v>
      </c>
      <c r="I39" s="226"/>
      <c r="J39" s="23"/>
      <c r="P39" s="1"/>
      <c r="Q39" s="1"/>
      <c r="R39" s="1"/>
    </row>
    <row r="40" spans="1:18" ht="20.100000000000001" customHeight="1" thickBot="1" x14ac:dyDescent="0.3">
      <c r="A40" s="33" t="s">
        <v>3</v>
      </c>
      <c r="B40" s="279" t="s">
        <v>26</v>
      </c>
      <c r="C40" s="285"/>
      <c r="D40" s="105"/>
      <c r="E40" s="110">
        <f>D35</f>
        <v>0</v>
      </c>
      <c r="G40" s="26" t="s">
        <v>99</v>
      </c>
      <c r="H40" s="27">
        <f>H39*H37</f>
        <v>0</v>
      </c>
      <c r="I40" s="34" t="s">
        <v>27</v>
      </c>
      <c r="J40" s="2"/>
      <c r="R40" s="35"/>
    </row>
    <row r="41" spans="1:18" ht="20.100000000000001" customHeight="1" x14ac:dyDescent="0.25">
      <c r="A41" s="33" t="s">
        <v>5</v>
      </c>
      <c r="B41" s="261" t="s">
        <v>28</v>
      </c>
      <c r="C41" s="262"/>
      <c r="D41" s="135"/>
      <c r="E41" s="111">
        <v>0</v>
      </c>
      <c r="G41" s="14" t="s">
        <v>29</v>
      </c>
      <c r="H41" s="15">
        <v>0.01</v>
      </c>
      <c r="I41" s="34" t="s">
        <v>30</v>
      </c>
      <c r="J41" s="35"/>
      <c r="K41" s="35"/>
      <c r="L41" s="35"/>
      <c r="P41" s="37"/>
    </row>
    <row r="42" spans="1:18" ht="20.100000000000001" customHeight="1" x14ac:dyDescent="0.25">
      <c r="A42" s="33" t="s">
        <v>7</v>
      </c>
      <c r="B42" s="261" t="s">
        <v>31</v>
      </c>
      <c r="C42" s="262"/>
      <c r="D42" s="170">
        <v>0.2</v>
      </c>
      <c r="E42" s="111">
        <f>TRUNC(0*D42,2)</f>
        <v>0</v>
      </c>
      <c r="G42" s="24" t="s">
        <v>19</v>
      </c>
      <c r="H42" s="25">
        <f>H33</f>
        <v>0</v>
      </c>
      <c r="I42" s="34" t="s">
        <v>30</v>
      </c>
      <c r="J42" s="35"/>
      <c r="K42" s="35"/>
      <c r="L42" s="35"/>
    </row>
    <row r="43" spans="1:18" ht="20.100000000000001" customHeight="1" thickBot="1" x14ac:dyDescent="0.3">
      <c r="A43" s="33" t="s">
        <v>9</v>
      </c>
      <c r="B43" s="261" t="s">
        <v>32</v>
      </c>
      <c r="C43" s="262"/>
      <c r="D43" s="109"/>
      <c r="E43" s="111">
        <v>0</v>
      </c>
      <c r="F43" s="36"/>
      <c r="G43" s="26" t="s">
        <v>21</v>
      </c>
      <c r="H43" s="27">
        <f>H42*H41</f>
        <v>0</v>
      </c>
      <c r="I43" s="34" t="s">
        <v>30</v>
      </c>
      <c r="J43" s="35"/>
      <c r="K43" s="35"/>
      <c r="L43" s="35"/>
    </row>
    <row r="44" spans="1:18" ht="20.100000000000001" customHeight="1" x14ac:dyDescent="0.25">
      <c r="A44" s="33" t="s">
        <v>33</v>
      </c>
      <c r="B44" s="261" t="s">
        <v>34</v>
      </c>
      <c r="C44" s="262"/>
      <c r="D44" s="109"/>
      <c r="E44" s="111">
        <v>0</v>
      </c>
      <c r="F44" s="36"/>
      <c r="G44" s="14" t="s">
        <v>35</v>
      </c>
      <c r="H44" s="15">
        <v>0.03</v>
      </c>
      <c r="I44" s="34" t="s">
        <v>30</v>
      </c>
      <c r="J44" s="35"/>
      <c r="K44" s="35"/>
      <c r="L44" s="35"/>
    </row>
    <row r="45" spans="1:18" ht="20.100000000000001" customHeight="1" x14ac:dyDescent="0.25">
      <c r="A45" s="33" t="s">
        <v>36</v>
      </c>
      <c r="B45" s="261" t="s">
        <v>70</v>
      </c>
      <c r="C45" s="262"/>
      <c r="D45" s="109"/>
      <c r="E45" s="111">
        <v>0</v>
      </c>
      <c r="F45" s="36"/>
      <c r="G45" s="24" t="s">
        <v>19</v>
      </c>
      <c r="H45" s="25">
        <f>H33</f>
        <v>0</v>
      </c>
      <c r="I45" s="34" t="s">
        <v>30</v>
      </c>
      <c r="K45" s="35"/>
      <c r="L45" s="35"/>
      <c r="P45" s="41"/>
      <c r="Q45" s="41"/>
      <c r="R45" s="41"/>
    </row>
    <row r="46" spans="1:18" ht="20.100000000000001" customHeight="1" thickBot="1" x14ac:dyDescent="0.3">
      <c r="A46" s="33" t="s">
        <v>37</v>
      </c>
      <c r="B46" s="263" t="s">
        <v>70</v>
      </c>
      <c r="C46" s="264"/>
      <c r="D46" s="109"/>
      <c r="E46" s="111">
        <v>0</v>
      </c>
      <c r="F46" s="38"/>
      <c r="G46" s="26" t="s">
        <v>21</v>
      </c>
      <c r="H46" s="27">
        <f>H45*H44</f>
        <v>0</v>
      </c>
      <c r="I46" s="34" t="s">
        <v>30</v>
      </c>
      <c r="K46" s="35"/>
      <c r="L46" s="35"/>
      <c r="P46" s="32"/>
      <c r="Q46" s="32"/>
      <c r="R46" s="32"/>
    </row>
    <row r="47" spans="1:18" ht="20.100000000000001" customHeight="1" x14ac:dyDescent="0.25">
      <c r="A47" s="271" t="s">
        <v>122</v>
      </c>
      <c r="B47" s="272"/>
      <c r="C47" s="272"/>
      <c r="D47" s="273"/>
      <c r="E47" s="115">
        <f>SUM(E40:E46)</f>
        <v>0</v>
      </c>
      <c r="G47" s="14" t="s">
        <v>39</v>
      </c>
      <c r="H47" s="15">
        <v>6.4999999999999997E-3</v>
      </c>
      <c r="I47" s="34"/>
      <c r="K47" s="35"/>
      <c r="L47" s="35"/>
      <c r="P47" s="32"/>
      <c r="Q47" s="32"/>
      <c r="R47" s="32"/>
    </row>
    <row r="48" spans="1:18" s="41" customFormat="1" ht="20.100000000000001" customHeight="1" x14ac:dyDescent="0.25">
      <c r="A48" s="321" t="s">
        <v>123</v>
      </c>
      <c r="B48" s="322"/>
      <c r="C48" s="322"/>
      <c r="D48" s="323"/>
      <c r="E48" s="159">
        <f>E47</f>
        <v>0</v>
      </c>
      <c r="F48" s="39">
        <f>SUM(E40:E46)-(E40*6%)</f>
        <v>0</v>
      </c>
      <c r="G48" s="24" t="s">
        <v>19</v>
      </c>
      <c r="H48" s="25">
        <f>H33</f>
        <v>0</v>
      </c>
      <c r="I48" s="40"/>
      <c r="K48" s="35"/>
      <c r="L48" s="35"/>
      <c r="P48" s="32"/>
      <c r="Q48" s="46"/>
      <c r="R48" s="32"/>
    </row>
    <row r="49" spans="1:18" s="32" customFormat="1" ht="20.100000000000001" customHeight="1" thickBot="1" x14ac:dyDescent="0.3">
      <c r="A49" s="358" t="s">
        <v>321</v>
      </c>
      <c r="B49" s="359"/>
      <c r="C49" s="359"/>
      <c r="D49" s="359"/>
      <c r="E49" s="360"/>
      <c r="F49" s="42"/>
      <c r="G49" s="26" t="s">
        <v>21</v>
      </c>
      <c r="H49" s="27">
        <f>H48*H47</f>
        <v>0</v>
      </c>
      <c r="I49" s="34"/>
      <c r="K49" s="35"/>
      <c r="L49" s="35"/>
    </row>
    <row r="50" spans="1:18" s="32" customFormat="1" ht="20.100000000000001" customHeight="1" x14ac:dyDescent="0.25">
      <c r="A50" s="315" t="s">
        <v>323</v>
      </c>
      <c r="B50" s="316"/>
      <c r="C50" s="316"/>
      <c r="D50" s="316"/>
      <c r="E50" s="317"/>
      <c r="F50" s="43"/>
      <c r="G50" s="14" t="s">
        <v>100</v>
      </c>
      <c r="H50" s="15">
        <f>D144</f>
        <v>0.05</v>
      </c>
      <c r="I50" s="34"/>
      <c r="J50" s="44"/>
      <c r="K50" s="35"/>
      <c r="L50" s="35"/>
    </row>
    <row r="51" spans="1:18" s="32" customFormat="1" ht="20.100000000000001" customHeight="1" x14ac:dyDescent="0.25">
      <c r="A51" s="122" t="s">
        <v>40</v>
      </c>
      <c r="B51" s="283" t="s">
        <v>124</v>
      </c>
      <c r="C51" s="284"/>
      <c r="D51" s="120" t="s">
        <v>120</v>
      </c>
      <c r="E51" s="121" t="s">
        <v>121</v>
      </c>
      <c r="F51" s="45"/>
      <c r="G51" s="24" t="s">
        <v>19</v>
      </c>
      <c r="H51" s="25">
        <f>H33</f>
        <v>0</v>
      </c>
      <c r="I51" s="34"/>
      <c r="K51" s="35"/>
      <c r="L51" s="35"/>
    </row>
    <row r="52" spans="1:18" s="32" customFormat="1" ht="20.100000000000001" customHeight="1" thickBot="1" x14ac:dyDescent="0.3">
      <c r="A52" s="117" t="s">
        <v>3</v>
      </c>
      <c r="B52" s="364" t="s">
        <v>42</v>
      </c>
      <c r="C52" s="365"/>
      <c r="D52" s="114">
        <f>1/12</f>
        <v>8.3333333333333329E-2</v>
      </c>
      <c r="E52" s="112">
        <f>TRUNC($E$48*D52,2)</f>
        <v>0</v>
      </c>
      <c r="F52" s="39">
        <f>E52+(E52*$D$69)</f>
        <v>0</v>
      </c>
      <c r="G52" s="26" t="s">
        <v>21</v>
      </c>
      <c r="H52" s="27">
        <f>H51*H50</f>
        <v>0</v>
      </c>
      <c r="I52" s="61" t="s">
        <v>30</v>
      </c>
      <c r="K52" s="35"/>
      <c r="L52" s="35"/>
      <c r="P52" s="41"/>
      <c r="Q52" s="41"/>
      <c r="R52" s="41"/>
    </row>
    <row r="53" spans="1:18" s="32" customFormat="1" ht="20.100000000000001" customHeight="1" thickBot="1" x14ac:dyDescent="0.3">
      <c r="A53" s="117" t="s">
        <v>5</v>
      </c>
      <c r="B53" s="364" t="s">
        <v>43</v>
      </c>
      <c r="C53" s="365"/>
      <c r="D53" s="114">
        <v>0.121</v>
      </c>
      <c r="E53" s="112">
        <f>TRUNC($E$48*D53,2)</f>
        <v>0</v>
      </c>
      <c r="F53" s="39">
        <f>E53+(E53*$D$69)</f>
        <v>0</v>
      </c>
      <c r="G53" s="47" t="s">
        <v>44</v>
      </c>
      <c r="H53" s="48">
        <f>H35+H40+H43+H46+H49+H52</f>
        <v>0</v>
      </c>
      <c r="I53" s="34" t="s">
        <v>30</v>
      </c>
      <c r="J53" s="49"/>
      <c r="K53" s="35"/>
      <c r="L53" s="35"/>
      <c r="P53" s="41"/>
      <c r="Q53" s="41"/>
      <c r="R53" s="41"/>
    </row>
    <row r="54" spans="1:18" s="32" customFormat="1" ht="20.100000000000001" customHeight="1" thickBot="1" x14ac:dyDescent="0.3">
      <c r="A54" s="290" t="s">
        <v>38</v>
      </c>
      <c r="B54" s="291"/>
      <c r="C54" s="292"/>
      <c r="D54" s="123">
        <f>SUM(D52:D53)</f>
        <v>0.20433333333333331</v>
      </c>
      <c r="E54" s="115">
        <f>SUM(E52:E53)</f>
        <v>0</v>
      </c>
      <c r="F54" s="42"/>
      <c r="G54" s="41"/>
      <c r="H54" s="41"/>
      <c r="I54" s="34"/>
      <c r="K54" s="35"/>
      <c r="L54" s="35"/>
    </row>
    <row r="55" spans="1:18" s="41" customFormat="1" ht="20.100000000000001" customHeight="1" x14ac:dyDescent="0.25">
      <c r="A55" s="293" t="s">
        <v>125</v>
      </c>
      <c r="B55" s="294"/>
      <c r="C55" s="294"/>
      <c r="D55" s="295"/>
      <c r="E55" s="124">
        <f>E54</f>
        <v>0</v>
      </c>
      <c r="F55" s="50"/>
      <c r="G55" s="51" t="s">
        <v>45</v>
      </c>
      <c r="H55" s="52"/>
      <c r="I55" s="40"/>
      <c r="K55" s="35"/>
      <c r="L55" s="35"/>
      <c r="P55" s="32"/>
      <c r="Q55" s="32"/>
      <c r="R55" s="32"/>
    </row>
    <row r="56" spans="1:18" s="41" customFormat="1" ht="20.100000000000001" customHeight="1" x14ac:dyDescent="0.25">
      <c r="A56" s="296" t="s">
        <v>166</v>
      </c>
      <c r="B56" s="296"/>
      <c r="C56" s="296"/>
      <c r="D56" s="125" t="s">
        <v>46</v>
      </c>
      <c r="E56" s="126">
        <f>E48</f>
        <v>0</v>
      </c>
      <c r="F56" s="50"/>
      <c r="G56" s="102" t="s">
        <v>47</v>
      </c>
      <c r="H56" s="103"/>
      <c r="I56" s="40"/>
      <c r="K56" s="35"/>
      <c r="L56" s="35"/>
      <c r="P56" s="58"/>
      <c r="Q56" s="32"/>
      <c r="R56" s="32"/>
    </row>
    <row r="57" spans="1:18" s="32" customFormat="1" ht="20.100000000000001" customHeight="1" thickBot="1" x14ac:dyDescent="0.3">
      <c r="A57" s="296"/>
      <c r="B57" s="296"/>
      <c r="C57" s="296"/>
      <c r="D57" s="125" t="s">
        <v>165</v>
      </c>
      <c r="E57" s="127">
        <f>E55</f>
        <v>0</v>
      </c>
      <c r="F57" s="42"/>
      <c r="G57" s="53">
        <f>H23+H53</f>
        <v>0</v>
      </c>
      <c r="H57" s="54"/>
      <c r="I57" s="34"/>
      <c r="P57" s="58"/>
    </row>
    <row r="58" spans="1:18" s="32" customFormat="1" ht="20.100000000000001" customHeight="1" x14ac:dyDescent="0.25">
      <c r="A58" s="296"/>
      <c r="B58" s="296"/>
      <c r="C58" s="296"/>
      <c r="D58" s="128" t="s">
        <v>38</v>
      </c>
      <c r="E58" s="129">
        <f>SUM(E56:E57)</f>
        <v>0</v>
      </c>
      <c r="F58" s="42"/>
      <c r="H58" s="55"/>
      <c r="I58" s="34"/>
      <c r="P58" s="58"/>
    </row>
    <row r="59" spans="1:18" s="32" customFormat="1" ht="39.950000000000003" customHeight="1" x14ac:dyDescent="0.25">
      <c r="A59" s="297" t="s">
        <v>324</v>
      </c>
      <c r="B59" s="298"/>
      <c r="C59" s="298"/>
      <c r="D59" s="298"/>
      <c r="E59" s="299"/>
      <c r="F59" s="42"/>
      <c r="H59" s="55"/>
      <c r="I59" s="34"/>
      <c r="L59" s="56"/>
      <c r="N59" s="57"/>
      <c r="P59" s="99"/>
    </row>
    <row r="60" spans="1:18" s="32" customFormat="1" ht="20.100000000000001" customHeight="1" x14ac:dyDescent="0.25">
      <c r="A60" s="119" t="s">
        <v>48</v>
      </c>
      <c r="B60" s="283" t="s">
        <v>126</v>
      </c>
      <c r="C60" s="284"/>
      <c r="D60" s="120" t="s">
        <v>120</v>
      </c>
      <c r="E60" s="121" t="s">
        <v>121</v>
      </c>
      <c r="F60" s="42"/>
      <c r="H60" s="55"/>
      <c r="I60" s="34"/>
      <c r="L60" s="56"/>
      <c r="N60" s="57"/>
    </row>
    <row r="61" spans="1:18" s="32" customFormat="1" ht="20.100000000000001" customHeight="1" x14ac:dyDescent="0.25">
      <c r="A61" s="59" t="s">
        <v>3</v>
      </c>
      <c r="B61" s="279" t="s">
        <v>13</v>
      </c>
      <c r="C61" s="280"/>
      <c r="D61" s="113">
        <v>0.2</v>
      </c>
      <c r="E61" s="112">
        <f>TRUNC($E$58*D61,2)</f>
        <v>0</v>
      </c>
      <c r="F61" s="60" t="s">
        <v>50</v>
      </c>
      <c r="H61" s="55"/>
      <c r="I61" s="61" t="s">
        <v>30</v>
      </c>
      <c r="L61" s="56"/>
      <c r="N61" s="57"/>
      <c r="P61" s="58"/>
    </row>
    <row r="62" spans="1:18" s="32" customFormat="1" ht="20.100000000000001" customHeight="1" thickBot="1" x14ac:dyDescent="0.3">
      <c r="A62" s="59" t="s">
        <v>5</v>
      </c>
      <c r="B62" s="279" t="s">
        <v>51</v>
      </c>
      <c r="C62" s="280"/>
      <c r="D62" s="113">
        <v>2.5000000000000001E-2</v>
      </c>
      <c r="E62" s="112">
        <f>TRUNC($E$58*D62,2)</f>
        <v>0</v>
      </c>
      <c r="F62" s="39">
        <f>$E$48*D62</f>
        <v>0</v>
      </c>
      <c r="H62" s="55"/>
      <c r="I62" s="61" t="s">
        <v>30</v>
      </c>
      <c r="L62" s="62"/>
      <c r="N62" s="99"/>
      <c r="O62" s="63"/>
      <c r="P62" s="67"/>
    </row>
    <row r="63" spans="1:18" s="32" customFormat="1" ht="95.1" customHeight="1" thickBot="1" x14ac:dyDescent="0.3">
      <c r="A63" s="59" t="s">
        <v>7</v>
      </c>
      <c r="B63" s="369" t="s">
        <v>259</v>
      </c>
      <c r="C63" s="370"/>
      <c r="D63" s="113">
        <f>3%*2</f>
        <v>0.06</v>
      </c>
      <c r="E63" s="112">
        <f t="shared" ref="E63:E68" si="0">TRUNC($E$58*D63,2)</f>
        <v>0</v>
      </c>
      <c r="F63" s="60" t="s">
        <v>50</v>
      </c>
      <c r="G63" s="286" t="s">
        <v>52</v>
      </c>
      <c r="H63" s="287"/>
      <c r="I63" s="61" t="s">
        <v>30</v>
      </c>
      <c r="L63" s="56"/>
    </row>
    <row r="64" spans="1:18" s="32" customFormat="1" ht="20.100000000000001" customHeight="1" x14ac:dyDescent="0.25">
      <c r="A64" s="59" t="s">
        <v>9</v>
      </c>
      <c r="B64" s="279" t="s">
        <v>53</v>
      </c>
      <c r="C64" s="280"/>
      <c r="D64" s="113">
        <v>1.4999999999999999E-2</v>
      </c>
      <c r="E64" s="112">
        <f t="shared" si="0"/>
        <v>0</v>
      </c>
      <c r="F64" s="39">
        <f>$E$48*D64</f>
        <v>0</v>
      </c>
      <c r="G64" s="288" t="s">
        <v>54</v>
      </c>
      <c r="H64" s="289"/>
      <c r="I64" s="61" t="s">
        <v>30</v>
      </c>
      <c r="L64" s="56"/>
      <c r="N64" s="57"/>
    </row>
    <row r="65" spans="1:18" s="32" customFormat="1" ht="20.100000000000001" customHeight="1" x14ac:dyDescent="0.25">
      <c r="A65" s="59" t="s">
        <v>33</v>
      </c>
      <c r="B65" s="279" t="s">
        <v>55</v>
      </c>
      <c r="C65" s="280"/>
      <c r="D65" s="113">
        <v>0.01</v>
      </c>
      <c r="E65" s="112">
        <f t="shared" si="0"/>
        <v>0</v>
      </c>
      <c r="F65" s="39">
        <f>$E$48*D65</f>
        <v>0</v>
      </c>
      <c r="G65" s="64" t="s">
        <v>56</v>
      </c>
      <c r="H65" s="65">
        <v>1</v>
      </c>
      <c r="I65" s="61" t="s">
        <v>30</v>
      </c>
      <c r="L65" s="56"/>
      <c r="N65" s="66"/>
    </row>
    <row r="66" spans="1:18" s="32" customFormat="1" ht="20.100000000000001" customHeight="1" x14ac:dyDescent="0.25">
      <c r="A66" s="59" t="s">
        <v>36</v>
      </c>
      <c r="B66" s="307" t="s">
        <v>57</v>
      </c>
      <c r="C66" s="307"/>
      <c r="D66" s="113">
        <v>6.0000000000000001E-3</v>
      </c>
      <c r="E66" s="112">
        <f>TRUNC($E$58*D66,2)</f>
        <v>0</v>
      </c>
      <c r="F66" s="39">
        <f>$E$48*D66</f>
        <v>0</v>
      </c>
      <c r="G66" s="308" t="s">
        <v>58</v>
      </c>
      <c r="H66" s="311">
        <f>G57</f>
        <v>0</v>
      </c>
      <c r="I66" s="61" t="s">
        <v>30</v>
      </c>
      <c r="L66" s="56"/>
    </row>
    <row r="67" spans="1:18" s="32" customFormat="1" ht="20.100000000000001" customHeight="1" x14ac:dyDescent="0.25">
      <c r="A67" s="59" t="s">
        <v>37</v>
      </c>
      <c r="B67" s="279" t="s">
        <v>59</v>
      </c>
      <c r="C67" s="280"/>
      <c r="D67" s="113">
        <v>2E-3</v>
      </c>
      <c r="E67" s="112">
        <f t="shared" si="0"/>
        <v>0</v>
      </c>
      <c r="F67" s="39">
        <f>$E$48*D67</f>
        <v>0</v>
      </c>
      <c r="G67" s="309"/>
      <c r="H67" s="312"/>
      <c r="I67" s="61" t="s">
        <v>30</v>
      </c>
      <c r="L67" s="56"/>
    </row>
    <row r="68" spans="1:18" s="32" customFormat="1" ht="20.100000000000001" customHeight="1" x14ac:dyDescent="0.25">
      <c r="A68" s="59" t="s">
        <v>60</v>
      </c>
      <c r="B68" s="279" t="s">
        <v>61</v>
      </c>
      <c r="C68" s="280"/>
      <c r="D68" s="113">
        <v>0.08</v>
      </c>
      <c r="E68" s="112">
        <f t="shared" si="0"/>
        <v>0</v>
      </c>
      <c r="F68" s="39">
        <f>$E$48*D68</f>
        <v>0</v>
      </c>
      <c r="G68" s="310"/>
      <c r="H68" s="313"/>
      <c r="I68" s="61" t="s">
        <v>30</v>
      </c>
      <c r="L68" s="56"/>
      <c r="P68" s="1"/>
      <c r="Q68" s="1"/>
      <c r="R68" s="1"/>
    </row>
    <row r="69" spans="1:18" s="32" customFormat="1" ht="20.100000000000001" customHeight="1" x14ac:dyDescent="0.25">
      <c r="A69" s="283" t="s">
        <v>127</v>
      </c>
      <c r="B69" s="314"/>
      <c r="C69" s="284"/>
      <c r="D69" s="130">
        <f>SUM(D61:D68)</f>
        <v>0.39800000000000008</v>
      </c>
      <c r="E69" s="115">
        <f>SUM(E61:E68)</f>
        <v>0</v>
      </c>
      <c r="F69" s="42"/>
      <c r="G69" s="68" t="s">
        <v>62</v>
      </c>
      <c r="H69" s="69">
        <f>E157</f>
        <v>0</v>
      </c>
      <c r="I69" s="34"/>
      <c r="P69" s="1"/>
      <c r="Q69" s="1"/>
      <c r="R69" s="1"/>
    </row>
    <row r="70" spans="1:18" s="32" customFormat="1" ht="20.100000000000001" customHeight="1" x14ac:dyDescent="0.25">
      <c r="A70" s="315" t="s">
        <v>325</v>
      </c>
      <c r="B70" s="316"/>
      <c r="C70" s="316"/>
      <c r="D70" s="316"/>
      <c r="E70" s="317"/>
      <c r="F70" s="42"/>
      <c r="G70" s="70" t="s">
        <v>63</v>
      </c>
      <c r="H70" s="107">
        <f>G57</f>
        <v>0</v>
      </c>
      <c r="I70" s="34"/>
      <c r="K70" s="35"/>
      <c r="L70" s="35"/>
      <c r="P70" s="1"/>
      <c r="Q70" s="1"/>
      <c r="R70" s="1"/>
    </row>
    <row r="71" spans="1:18" ht="20.100000000000001" customHeight="1" x14ac:dyDescent="0.25">
      <c r="A71" s="119" t="s">
        <v>64</v>
      </c>
      <c r="B71" s="283" t="s">
        <v>128</v>
      </c>
      <c r="C71" s="314"/>
      <c r="D71" s="284"/>
      <c r="E71" s="121" t="s">
        <v>121</v>
      </c>
      <c r="F71" s="42"/>
      <c r="G71" s="71" t="s">
        <v>66</v>
      </c>
      <c r="H71" s="72">
        <f>H69-H70</f>
        <v>0</v>
      </c>
      <c r="I71" s="34"/>
      <c r="L71" s="35"/>
    </row>
    <row r="72" spans="1:18" ht="20.100000000000001" customHeight="1" x14ac:dyDescent="0.25">
      <c r="A72" s="59" t="s">
        <v>3</v>
      </c>
      <c r="B72" s="318" t="s">
        <v>341</v>
      </c>
      <c r="C72" s="319"/>
      <c r="D72" s="320"/>
      <c r="E72" s="111">
        <f>TRUNC(((26)*(0*2))-($E$40*6%),2)</f>
        <v>0</v>
      </c>
      <c r="F72" s="39">
        <f>+E72</f>
        <v>0</v>
      </c>
      <c r="G72" s="32"/>
      <c r="H72" s="32"/>
      <c r="I72" s="34" t="s">
        <v>67</v>
      </c>
      <c r="J72" s="1">
        <f>$E$72*2</f>
        <v>0</v>
      </c>
      <c r="L72" s="35"/>
      <c r="O72" s="35"/>
    </row>
    <row r="73" spans="1:18" ht="20.100000000000001" customHeight="1" thickBot="1" x14ac:dyDescent="0.3">
      <c r="A73" s="59" t="s">
        <v>5</v>
      </c>
      <c r="B73" s="263" t="s">
        <v>170</v>
      </c>
      <c r="C73" s="306"/>
      <c r="D73" s="264"/>
      <c r="E73" s="112">
        <v>0</v>
      </c>
      <c r="F73" s="39">
        <f t="shared" ref="F73:F78" si="1">+E73</f>
        <v>0</v>
      </c>
      <c r="G73" s="32"/>
      <c r="H73" s="56"/>
      <c r="I73" s="34" t="s">
        <v>27</v>
      </c>
      <c r="J73" s="1">
        <f>E73*2</f>
        <v>0</v>
      </c>
      <c r="L73" s="73"/>
      <c r="O73" s="35"/>
    </row>
    <row r="74" spans="1:18" ht="20.100000000000001" customHeight="1" x14ac:dyDescent="0.25">
      <c r="A74" s="59" t="s">
        <v>7</v>
      </c>
      <c r="B74" s="263" t="s">
        <v>68</v>
      </c>
      <c r="C74" s="306"/>
      <c r="D74" s="264"/>
      <c r="E74" s="164">
        <v>0</v>
      </c>
      <c r="F74" s="39">
        <f t="shared" si="1"/>
        <v>0</v>
      </c>
      <c r="G74" s="300" t="s">
        <v>101</v>
      </c>
      <c r="H74" s="301"/>
      <c r="I74" s="34" t="s">
        <v>27</v>
      </c>
      <c r="J74" s="1">
        <f>E74*2</f>
        <v>0</v>
      </c>
      <c r="K74" s="18"/>
      <c r="L74" s="35"/>
      <c r="O74" s="35"/>
    </row>
    <row r="75" spans="1:18" ht="20.100000000000001" customHeight="1" x14ac:dyDescent="0.25">
      <c r="A75" s="59" t="s">
        <v>9</v>
      </c>
      <c r="B75" s="263" t="s">
        <v>69</v>
      </c>
      <c r="C75" s="306"/>
      <c r="D75" s="264"/>
      <c r="E75" s="112">
        <v>0</v>
      </c>
      <c r="F75" s="39">
        <f t="shared" si="1"/>
        <v>0</v>
      </c>
      <c r="G75" s="302"/>
      <c r="H75" s="303"/>
      <c r="I75" s="34" t="s">
        <v>27</v>
      </c>
      <c r="J75" s="1">
        <f>E75*2</f>
        <v>0</v>
      </c>
      <c r="O75" s="35"/>
    </row>
    <row r="76" spans="1:18" ht="20.100000000000001" customHeight="1" x14ac:dyDescent="0.25">
      <c r="A76" s="59" t="s">
        <v>33</v>
      </c>
      <c r="B76" s="263" t="s">
        <v>70</v>
      </c>
      <c r="C76" s="306"/>
      <c r="D76" s="264"/>
      <c r="E76" s="118"/>
      <c r="F76" s="39">
        <f t="shared" si="1"/>
        <v>0</v>
      </c>
      <c r="G76" s="302"/>
      <c r="H76" s="303"/>
      <c r="I76" s="34" t="s">
        <v>27</v>
      </c>
      <c r="O76" s="35"/>
      <c r="P76" s="41"/>
      <c r="Q76" s="41"/>
      <c r="R76" s="41"/>
    </row>
    <row r="77" spans="1:18" ht="20.100000000000001" customHeight="1" x14ac:dyDescent="0.25">
      <c r="A77" s="59" t="s">
        <v>36</v>
      </c>
      <c r="B77" s="263" t="s">
        <v>70</v>
      </c>
      <c r="C77" s="306"/>
      <c r="D77" s="264"/>
      <c r="E77" s="112"/>
      <c r="F77" s="39">
        <f t="shared" si="1"/>
        <v>0</v>
      </c>
      <c r="G77" s="302"/>
      <c r="H77" s="303"/>
      <c r="I77" s="34" t="s">
        <v>27</v>
      </c>
      <c r="P77" s="41"/>
      <c r="Q77" s="41"/>
      <c r="R77" s="41"/>
    </row>
    <row r="78" spans="1:18" ht="20.100000000000001" customHeight="1" x14ac:dyDescent="0.25">
      <c r="A78" s="59" t="s">
        <v>37</v>
      </c>
      <c r="B78" s="263" t="s">
        <v>70</v>
      </c>
      <c r="C78" s="306"/>
      <c r="D78" s="264"/>
      <c r="E78" s="112"/>
      <c r="F78" s="39">
        <f t="shared" si="1"/>
        <v>0</v>
      </c>
      <c r="G78" s="302"/>
      <c r="H78" s="303"/>
      <c r="I78" s="34" t="s">
        <v>27</v>
      </c>
      <c r="P78" s="41"/>
      <c r="Q78" s="41"/>
      <c r="R78" s="41"/>
    </row>
    <row r="79" spans="1:18" s="41" customFormat="1" ht="20.100000000000001" customHeight="1" x14ac:dyDescent="0.25">
      <c r="A79" s="290" t="s">
        <v>129</v>
      </c>
      <c r="B79" s="291"/>
      <c r="C79" s="291"/>
      <c r="D79" s="292"/>
      <c r="E79" s="115">
        <f>SUM(E72:E78)</f>
        <v>0</v>
      </c>
      <c r="F79" s="42"/>
      <c r="G79" s="302"/>
      <c r="H79" s="303"/>
      <c r="I79" s="34"/>
    </row>
    <row r="80" spans="1:18" s="41" customFormat="1" ht="20.100000000000001" customHeight="1" x14ac:dyDescent="0.25">
      <c r="A80" s="290" t="s">
        <v>72</v>
      </c>
      <c r="B80" s="291"/>
      <c r="C80" s="291"/>
      <c r="D80" s="291"/>
      <c r="E80" s="292"/>
      <c r="F80" s="42"/>
      <c r="G80" s="302"/>
      <c r="H80" s="303"/>
      <c r="I80" s="34"/>
    </row>
    <row r="81" spans="1:18" s="41" customFormat="1" ht="20.100000000000001" customHeight="1" x14ac:dyDescent="0.25">
      <c r="A81" s="131">
        <v>2</v>
      </c>
      <c r="B81" s="283" t="s">
        <v>130</v>
      </c>
      <c r="C81" s="314"/>
      <c r="D81" s="284"/>
      <c r="E81" s="121" t="s">
        <v>121</v>
      </c>
      <c r="F81" s="42"/>
      <c r="G81" s="302"/>
      <c r="H81" s="303"/>
      <c r="I81" s="34"/>
    </row>
    <row r="82" spans="1:18" s="41" customFormat="1" ht="20.100000000000001" customHeight="1" x14ac:dyDescent="0.25">
      <c r="A82" s="132" t="s">
        <v>40</v>
      </c>
      <c r="B82" s="366" t="s">
        <v>41</v>
      </c>
      <c r="C82" s="367"/>
      <c r="D82" s="368"/>
      <c r="E82" s="112">
        <f>E55</f>
        <v>0</v>
      </c>
      <c r="F82" s="42"/>
      <c r="G82" s="302"/>
      <c r="H82" s="303"/>
      <c r="I82" s="34"/>
    </row>
    <row r="83" spans="1:18" s="41" customFormat="1" ht="20.100000000000001" customHeight="1" thickBot="1" x14ac:dyDescent="0.3">
      <c r="A83" s="132" t="s">
        <v>48</v>
      </c>
      <c r="B83" s="366" t="s">
        <v>49</v>
      </c>
      <c r="C83" s="367"/>
      <c r="D83" s="368"/>
      <c r="E83" s="112">
        <f>E69</f>
        <v>0</v>
      </c>
      <c r="F83" s="42"/>
      <c r="G83" s="304"/>
      <c r="H83" s="305"/>
      <c r="I83" s="34"/>
      <c r="P83" s="32"/>
      <c r="Q83" s="32"/>
      <c r="R83" s="76"/>
    </row>
    <row r="84" spans="1:18" s="41" customFormat="1" ht="20.100000000000001" customHeight="1" x14ac:dyDescent="0.25">
      <c r="A84" s="132" t="s">
        <v>64</v>
      </c>
      <c r="B84" s="366" t="s">
        <v>65</v>
      </c>
      <c r="C84" s="367"/>
      <c r="D84" s="368"/>
      <c r="E84" s="112">
        <f>E79</f>
        <v>0</v>
      </c>
      <c r="F84" s="42"/>
      <c r="G84" s="32"/>
      <c r="H84" s="32"/>
      <c r="I84" s="34"/>
      <c r="P84" s="32"/>
      <c r="Q84" s="32"/>
      <c r="R84" s="77"/>
    </row>
    <row r="85" spans="1:18" s="41" customFormat="1" ht="20.100000000000001" customHeight="1" x14ac:dyDescent="0.25">
      <c r="A85" s="331" t="s">
        <v>131</v>
      </c>
      <c r="B85" s="332"/>
      <c r="C85" s="332"/>
      <c r="D85" s="333"/>
      <c r="E85" s="159">
        <f>SUM(E82:E84)</f>
        <v>0</v>
      </c>
      <c r="F85" s="42"/>
      <c r="G85" s="32"/>
      <c r="H85" s="32"/>
      <c r="I85" s="34"/>
      <c r="P85" s="32"/>
      <c r="Q85" s="32"/>
      <c r="R85" s="32"/>
    </row>
    <row r="86" spans="1:18" s="32" customFormat="1" ht="20.100000000000001" customHeight="1" x14ac:dyDescent="0.25">
      <c r="A86" s="378" t="s">
        <v>73</v>
      </c>
      <c r="B86" s="378"/>
      <c r="C86" s="378"/>
      <c r="D86" s="378"/>
      <c r="E86" s="378"/>
      <c r="F86" s="42"/>
      <c r="G86" s="44"/>
      <c r="I86" s="34"/>
      <c r="J86" s="44"/>
      <c r="L86" s="75"/>
    </row>
    <row r="87" spans="1:18" s="32" customFormat="1" ht="20.100000000000001" customHeight="1" x14ac:dyDescent="0.25">
      <c r="A87" s="158">
        <v>3</v>
      </c>
      <c r="B87" s="337" t="s">
        <v>132</v>
      </c>
      <c r="C87" s="338"/>
      <c r="D87" s="134" t="s">
        <v>120</v>
      </c>
      <c r="E87" s="121" t="s">
        <v>121</v>
      </c>
      <c r="F87" s="42"/>
      <c r="G87" s="44"/>
      <c r="I87" s="34"/>
    </row>
    <row r="88" spans="1:18" s="32" customFormat="1" ht="20.100000000000001" customHeight="1" x14ac:dyDescent="0.25">
      <c r="A88" s="59" t="s">
        <v>3</v>
      </c>
      <c r="B88" s="263" t="s">
        <v>74</v>
      </c>
      <c r="C88" s="264"/>
      <c r="D88" s="135">
        <f>((1/12)*0.05)</f>
        <v>4.1666666666666666E-3</v>
      </c>
      <c r="E88" s="110">
        <f>TRUNC($E$48*D88,2)</f>
        <v>0</v>
      </c>
      <c r="F88" s="42"/>
      <c r="G88" s="44"/>
      <c r="I88" s="34" t="s">
        <v>30</v>
      </c>
      <c r="L88" s="78"/>
    </row>
    <row r="89" spans="1:18" s="32" customFormat="1" ht="20.100000000000001" customHeight="1" x14ac:dyDescent="0.25">
      <c r="A89" s="59" t="s">
        <v>5</v>
      </c>
      <c r="B89" s="263" t="s">
        <v>133</v>
      </c>
      <c r="C89" s="264"/>
      <c r="D89" s="135">
        <f>D68</f>
        <v>0.08</v>
      </c>
      <c r="E89" s="110">
        <f>TRUNC(E88*D89,2)</f>
        <v>0</v>
      </c>
      <c r="F89" s="79"/>
      <c r="G89" s="44"/>
      <c r="I89" s="34" t="s">
        <v>30</v>
      </c>
    </row>
    <row r="90" spans="1:18" s="32" customFormat="1" ht="20.100000000000001" customHeight="1" x14ac:dyDescent="0.25">
      <c r="A90" s="85" t="s">
        <v>7</v>
      </c>
      <c r="B90" s="263" t="s">
        <v>257</v>
      </c>
      <c r="C90" s="264"/>
      <c r="D90" s="135">
        <v>0.02</v>
      </c>
      <c r="E90" s="110">
        <f>TRUNC($E$48*D90,2)</f>
        <v>0</v>
      </c>
      <c r="F90" s="80">
        <f>$E$48*D90</f>
        <v>0</v>
      </c>
      <c r="G90" s="44"/>
      <c r="I90" s="34" t="s">
        <v>30</v>
      </c>
    </row>
    <row r="91" spans="1:18" s="32" customFormat="1" ht="20.100000000000001" customHeight="1" x14ac:dyDescent="0.25">
      <c r="A91" s="162" t="s">
        <v>9</v>
      </c>
      <c r="B91" s="361" t="s">
        <v>75</v>
      </c>
      <c r="C91" s="362"/>
      <c r="D91" s="136">
        <f>((7/30)/12)*1</f>
        <v>1.9444444444444445E-2</v>
      </c>
      <c r="E91" s="110">
        <f>TRUNC($E$48*D91,2)</f>
        <v>0</v>
      </c>
      <c r="F91" s="79"/>
      <c r="G91" s="44"/>
      <c r="I91" s="81" t="s">
        <v>76</v>
      </c>
    </row>
    <row r="92" spans="1:18" s="32" customFormat="1" ht="35.1" customHeight="1" x14ac:dyDescent="0.25">
      <c r="A92" s="162" t="s">
        <v>33</v>
      </c>
      <c r="B92" s="373" t="s">
        <v>311</v>
      </c>
      <c r="C92" s="374"/>
      <c r="D92" s="136">
        <f>D69</f>
        <v>0.39800000000000008</v>
      </c>
      <c r="E92" s="110">
        <f>TRUNC(E91*D92,2)</f>
        <v>0</v>
      </c>
      <c r="F92" s="42"/>
      <c r="G92" s="44"/>
      <c r="H92" s="82"/>
      <c r="I92" s="34" t="s">
        <v>77</v>
      </c>
      <c r="K92" s="83"/>
      <c r="M92" s="77">
        <f>(7/30/12)/30*3</f>
        <v>1.9444444444444444E-3</v>
      </c>
    </row>
    <row r="93" spans="1:18" s="32" customFormat="1" ht="20.100000000000001" customHeight="1" x14ac:dyDescent="0.25">
      <c r="A93" s="85" t="s">
        <v>36</v>
      </c>
      <c r="B93" s="375" t="s">
        <v>258</v>
      </c>
      <c r="C93" s="376"/>
      <c r="D93" s="135">
        <v>0.02</v>
      </c>
      <c r="E93" s="110">
        <f>TRUNC($E$48*D93,2)</f>
        <v>0</v>
      </c>
      <c r="F93" s="84">
        <f>$E$48*D93</f>
        <v>0</v>
      </c>
      <c r="G93" s="44"/>
      <c r="I93" s="34" t="s">
        <v>30</v>
      </c>
      <c r="J93" s="66"/>
      <c r="K93" s="86"/>
      <c r="M93" s="32">
        <f>L92*M92</f>
        <v>0</v>
      </c>
    </row>
    <row r="94" spans="1:18" s="32" customFormat="1" ht="20.100000000000001" customHeight="1" x14ac:dyDescent="0.25">
      <c r="A94" s="377" t="s">
        <v>134</v>
      </c>
      <c r="B94" s="377"/>
      <c r="C94" s="377"/>
      <c r="D94" s="377"/>
      <c r="E94" s="159">
        <f>SUM(E88:E93)</f>
        <v>0</v>
      </c>
      <c r="F94" s="42"/>
      <c r="I94" s="34"/>
      <c r="M94" s="32">
        <f>M93*12</f>
        <v>0</v>
      </c>
    </row>
    <row r="95" spans="1:18" s="32" customFormat="1" ht="20.100000000000001" customHeight="1" x14ac:dyDescent="0.25">
      <c r="A95" s="354" t="s">
        <v>135</v>
      </c>
      <c r="B95" s="354"/>
      <c r="C95" s="354"/>
      <c r="D95" s="132" t="s">
        <v>46</v>
      </c>
      <c r="E95" s="139">
        <f>E48</f>
        <v>0</v>
      </c>
      <c r="F95" s="42"/>
      <c r="I95" s="34"/>
      <c r="M95" s="32">
        <f>L92*M92</f>
        <v>0</v>
      </c>
    </row>
    <row r="96" spans="1:18" s="32" customFormat="1" ht="20.100000000000001" customHeight="1" x14ac:dyDescent="0.25">
      <c r="A96" s="354"/>
      <c r="B96" s="354"/>
      <c r="C96" s="354"/>
      <c r="D96" s="132" t="s">
        <v>78</v>
      </c>
      <c r="E96" s="139">
        <f>E85</f>
        <v>0</v>
      </c>
      <c r="F96" s="42"/>
      <c r="I96" s="34"/>
      <c r="K96" s="49"/>
      <c r="M96" s="32">
        <f>M95*12</f>
        <v>0</v>
      </c>
    </row>
    <row r="97" spans="1:18" s="32" customFormat="1" ht="20.100000000000001" customHeight="1" x14ac:dyDescent="0.25">
      <c r="A97" s="354"/>
      <c r="B97" s="354"/>
      <c r="C97" s="354"/>
      <c r="D97" s="132" t="s">
        <v>79</v>
      </c>
      <c r="E97" s="139">
        <f>E94</f>
        <v>0</v>
      </c>
      <c r="F97" s="42"/>
      <c r="I97" s="34"/>
      <c r="L97" s="32">
        <f>L94</f>
        <v>0</v>
      </c>
      <c r="M97" s="46">
        <v>1</v>
      </c>
    </row>
    <row r="98" spans="1:18" s="32" customFormat="1" ht="20.100000000000001" customHeight="1" x14ac:dyDescent="0.25">
      <c r="A98" s="354"/>
      <c r="B98" s="354"/>
      <c r="C98" s="354"/>
      <c r="D98" s="137" t="s">
        <v>71</v>
      </c>
      <c r="E98" s="121">
        <f>SUM(E95:E97)</f>
        <v>0</v>
      </c>
      <c r="F98" s="42"/>
      <c r="I98" s="34"/>
      <c r="L98" s="32">
        <f>M96</f>
        <v>0</v>
      </c>
      <c r="M98" s="86" t="e">
        <f>L98*M97/L97</f>
        <v>#DIV/0!</v>
      </c>
    </row>
    <row r="99" spans="1:18" s="32" customFormat="1" ht="20.100000000000001" customHeight="1" x14ac:dyDescent="0.25">
      <c r="A99" s="358" t="s">
        <v>80</v>
      </c>
      <c r="B99" s="359"/>
      <c r="C99" s="359"/>
      <c r="D99" s="359"/>
      <c r="E99" s="360"/>
      <c r="F99" s="42"/>
      <c r="H99" s="83"/>
      <c r="I99" s="34"/>
    </row>
    <row r="100" spans="1:18" s="32" customFormat="1" ht="20.100000000000001" customHeight="1" x14ac:dyDescent="0.25">
      <c r="A100" s="315" t="s">
        <v>312</v>
      </c>
      <c r="B100" s="316"/>
      <c r="C100" s="316"/>
      <c r="D100" s="316"/>
      <c r="E100" s="317"/>
      <c r="F100" s="42"/>
      <c r="G100" s="66"/>
      <c r="I100" s="34"/>
    </row>
    <row r="101" spans="1:18" s="32" customFormat="1" ht="20.100000000000001" customHeight="1" x14ac:dyDescent="0.25">
      <c r="A101" s="138" t="s">
        <v>81</v>
      </c>
      <c r="B101" s="290" t="s">
        <v>313</v>
      </c>
      <c r="C101" s="292"/>
      <c r="D101" s="134" t="s">
        <v>120</v>
      </c>
      <c r="E101" s="121" t="s">
        <v>121</v>
      </c>
      <c r="F101" s="42"/>
      <c r="I101" s="34"/>
    </row>
    <row r="102" spans="1:18" s="32" customFormat="1" ht="20.100000000000001" customHeight="1" x14ac:dyDescent="0.25">
      <c r="A102" s="85" t="s">
        <v>3</v>
      </c>
      <c r="B102" s="263" t="s">
        <v>178</v>
      </c>
      <c r="C102" s="264"/>
      <c r="D102" s="207">
        <f>((1/12)+(1/12)+(1/3/12))/12</f>
        <v>1.6203703703703703E-2</v>
      </c>
      <c r="E102" s="110">
        <f>TRUNC(($E$98-$E$72-$E$73)*D102,2)</f>
        <v>0</v>
      </c>
      <c r="F102" s="50"/>
      <c r="I102" s="61" t="s">
        <v>30</v>
      </c>
      <c r="L102" s="67"/>
      <c r="M102" s="46"/>
    </row>
    <row r="103" spans="1:18" s="32" customFormat="1" ht="20.100000000000001" customHeight="1" x14ac:dyDescent="0.25">
      <c r="A103" s="59" t="s">
        <v>5</v>
      </c>
      <c r="B103" s="361" t="s">
        <v>179</v>
      </c>
      <c r="C103" s="362"/>
      <c r="D103" s="135">
        <f>((2/30)/12)</f>
        <v>5.5555555555555558E-3</v>
      </c>
      <c r="E103" s="110">
        <f>TRUNC(D103*$E$98,2)</f>
        <v>0</v>
      </c>
      <c r="F103" s="42"/>
      <c r="I103" s="61" t="s">
        <v>30</v>
      </c>
    </row>
    <row r="104" spans="1:18" s="32" customFormat="1" ht="20.100000000000001" customHeight="1" x14ac:dyDescent="0.25">
      <c r="A104" s="59" t="s">
        <v>7</v>
      </c>
      <c r="B104" s="263" t="s">
        <v>180</v>
      </c>
      <c r="C104" s="264"/>
      <c r="D104" s="135">
        <f>((5/30)/12)*0.02</f>
        <v>2.7777777777777778E-4</v>
      </c>
      <c r="E104" s="110">
        <f t="shared" ref="E104:E107" si="2">TRUNC(D104*$E$98,2)</f>
        <v>0</v>
      </c>
      <c r="F104" s="42"/>
      <c r="I104" s="61" t="s">
        <v>30</v>
      </c>
      <c r="L104" s="44"/>
    </row>
    <row r="105" spans="1:18" s="32" customFormat="1" ht="20.100000000000001" customHeight="1" x14ac:dyDescent="0.25">
      <c r="A105" s="59" t="s">
        <v>9</v>
      </c>
      <c r="B105" s="263" t="s">
        <v>181</v>
      </c>
      <c r="C105" s="264"/>
      <c r="D105" s="135">
        <f>((15/30)/12)*0.08</f>
        <v>3.3333333333333331E-3</v>
      </c>
      <c r="E105" s="110">
        <f t="shared" si="2"/>
        <v>0</v>
      </c>
      <c r="F105" s="42"/>
      <c r="I105" s="61" t="s">
        <v>30</v>
      </c>
      <c r="M105" s="67"/>
      <c r="N105" s="46"/>
    </row>
    <row r="106" spans="1:18" s="32" customFormat="1" ht="20.100000000000001" customHeight="1" x14ac:dyDescent="0.25">
      <c r="A106" s="59" t="s">
        <v>33</v>
      </c>
      <c r="B106" s="263" t="s">
        <v>182</v>
      </c>
      <c r="C106" s="264"/>
      <c r="D106" s="140">
        <f>((1+1/3)/12)*0.02*((4/12))</f>
        <v>7.407407407407407E-4</v>
      </c>
      <c r="E106" s="110">
        <f t="shared" si="2"/>
        <v>0</v>
      </c>
      <c r="F106" s="42"/>
      <c r="I106" s="61" t="s">
        <v>30</v>
      </c>
    </row>
    <row r="107" spans="1:18" s="32" customFormat="1" ht="20.100000000000001" customHeight="1" x14ac:dyDescent="0.25">
      <c r="A107" s="59" t="s">
        <v>36</v>
      </c>
      <c r="B107" s="263" t="s">
        <v>314</v>
      </c>
      <c r="C107" s="264"/>
      <c r="D107" s="135">
        <v>0</v>
      </c>
      <c r="E107" s="110">
        <f t="shared" si="2"/>
        <v>0</v>
      </c>
      <c r="F107" s="42"/>
      <c r="I107" s="61" t="s">
        <v>30</v>
      </c>
      <c r="L107" s="44"/>
      <c r="M107" s="86"/>
    </row>
    <row r="108" spans="1:18" s="32" customFormat="1" ht="20.100000000000001" customHeight="1" x14ac:dyDescent="0.25">
      <c r="A108" s="283" t="s">
        <v>136</v>
      </c>
      <c r="B108" s="314"/>
      <c r="C108" s="314"/>
      <c r="D108" s="284"/>
      <c r="E108" s="115">
        <f>SUM(E102:E107)</f>
        <v>0</v>
      </c>
      <c r="F108" s="42"/>
      <c r="I108" s="34"/>
      <c r="K108" s="86"/>
    </row>
    <row r="109" spans="1:18" s="32" customFormat="1" ht="20.100000000000001" customHeight="1" x14ac:dyDescent="0.25">
      <c r="A109" s="355" t="s">
        <v>315</v>
      </c>
      <c r="B109" s="356"/>
      <c r="C109" s="356"/>
      <c r="D109" s="356"/>
      <c r="E109" s="357"/>
      <c r="F109" s="42"/>
      <c r="I109" s="34"/>
    </row>
    <row r="110" spans="1:18" s="32" customFormat="1" ht="20.100000000000001" customHeight="1" x14ac:dyDescent="0.25">
      <c r="A110" s="138" t="s">
        <v>82</v>
      </c>
      <c r="B110" s="290" t="s">
        <v>316</v>
      </c>
      <c r="C110" s="291"/>
      <c r="D110" s="292"/>
      <c r="E110" s="121" t="s">
        <v>121</v>
      </c>
      <c r="F110" s="42"/>
      <c r="I110" s="34"/>
      <c r="N110" s="49"/>
      <c r="P110" s="41"/>
      <c r="Q110" s="41"/>
      <c r="R110" s="41"/>
    </row>
    <row r="111" spans="1:18" s="32" customFormat="1" ht="20.100000000000001" customHeight="1" x14ac:dyDescent="0.25">
      <c r="A111" s="85" t="s">
        <v>3</v>
      </c>
      <c r="B111" s="263" t="s">
        <v>317</v>
      </c>
      <c r="C111" s="306"/>
      <c r="D111" s="264"/>
      <c r="E111" s="141">
        <v>0</v>
      </c>
      <c r="F111" s="39">
        <f>E111</f>
        <v>0</v>
      </c>
      <c r="I111" s="61" t="s">
        <v>30</v>
      </c>
      <c r="L111" s="67"/>
      <c r="P111" s="41"/>
      <c r="Q111" s="41"/>
      <c r="R111" s="41"/>
    </row>
    <row r="112" spans="1:18" s="32" customFormat="1" ht="20.100000000000001" customHeight="1" x14ac:dyDescent="0.25">
      <c r="A112" s="283" t="s">
        <v>137</v>
      </c>
      <c r="B112" s="314"/>
      <c r="C112" s="314"/>
      <c r="D112" s="284"/>
      <c r="E112" s="115">
        <f>E111</f>
        <v>0</v>
      </c>
      <c r="F112" s="42"/>
      <c r="I112" s="61"/>
      <c r="P112" s="41"/>
      <c r="Q112" s="41"/>
      <c r="R112" s="41"/>
    </row>
    <row r="113" spans="1:18" s="41" customFormat="1" ht="20.100000000000001" customHeight="1" x14ac:dyDescent="0.25">
      <c r="A113" s="290" t="s">
        <v>83</v>
      </c>
      <c r="B113" s="291"/>
      <c r="C113" s="291"/>
      <c r="D113" s="291"/>
      <c r="E113" s="292"/>
      <c r="F113" s="42"/>
      <c r="G113" s="32"/>
      <c r="H113" s="32"/>
      <c r="I113" s="34"/>
    </row>
    <row r="114" spans="1:18" s="41" customFormat="1" ht="20.100000000000001" customHeight="1" x14ac:dyDescent="0.25">
      <c r="A114" s="131">
        <v>4</v>
      </c>
      <c r="B114" s="283" t="s">
        <v>138</v>
      </c>
      <c r="C114" s="314"/>
      <c r="D114" s="284"/>
      <c r="E114" s="121" t="s">
        <v>121</v>
      </c>
      <c r="F114" s="42"/>
      <c r="G114" s="32"/>
      <c r="H114" s="32"/>
      <c r="I114" s="34"/>
    </row>
    <row r="115" spans="1:18" s="41" customFormat="1" ht="20.100000000000001" customHeight="1" x14ac:dyDescent="0.25">
      <c r="A115" s="132" t="s">
        <v>81</v>
      </c>
      <c r="B115" s="366" t="s">
        <v>318</v>
      </c>
      <c r="C115" s="367"/>
      <c r="D115" s="368"/>
      <c r="E115" s="112">
        <f>E108</f>
        <v>0</v>
      </c>
      <c r="F115" s="42"/>
      <c r="G115" s="32"/>
      <c r="H115" s="32"/>
      <c r="I115" s="34"/>
    </row>
    <row r="116" spans="1:18" s="41" customFormat="1" ht="20.100000000000001" customHeight="1" x14ac:dyDescent="0.25">
      <c r="A116" s="132" t="s">
        <v>82</v>
      </c>
      <c r="B116" s="366" t="s">
        <v>319</v>
      </c>
      <c r="C116" s="367"/>
      <c r="D116" s="368"/>
      <c r="E116" s="112">
        <f>E112</f>
        <v>0</v>
      </c>
      <c r="F116" s="42"/>
      <c r="G116" s="32"/>
      <c r="H116" s="32"/>
      <c r="I116" s="34"/>
      <c r="P116" s="32"/>
      <c r="Q116" s="32"/>
      <c r="R116" s="32"/>
    </row>
    <row r="117" spans="1:18" s="41" customFormat="1" ht="20.100000000000001" customHeight="1" x14ac:dyDescent="0.25">
      <c r="A117" s="283" t="s">
        <v>38</v>
      </c>
      <c r="B117" s="314"/>
      <c r="C117" s="314"/>
      <c r="D117" s="284"/>
      <c r="E117" s="115">
        <f>SUM(E115:E116)</f>
        <v>0</v>
      </c>
      <c r="F117" s="42"/>
      <c r="G117" s="32"/>
      <c r="H117" s="32"/>
      <c r="I117" s="34"/>
      <c r="P117" s="32"/>
      <c r="Q117" s="32"/>
      <c r="R117" s="32"/>
    </row>
    <row r="118" spans="1:18" s="41" customFormat="1" ht="20.100000000000001" customHeight="1" x14ac:dyDescent="0.25">
      <c r="A118" s="321" t="s">
        <v>139</v>
      </c>
      <c r="B118" s="322"/>
      <c r="C118" s="322"/>
      <c r="D118" s="323"/>
      <c r="E118" s="159">
        <f>E117</f>
        <v>0</v>
      </c>
      <c r="F118" s="42"/>
      <c r="G118" s="32"/>
      <c r="H118" s="32"/>
      <c r="I118" s="40"/>
      <c r="K118" s="35"/>
      <c r="L118" s="35"/>
      <c r="P118" s="32"/>
      <c r="Q118" s="32"/>
      <c r="R118" s="32"/>
    </row>
    <row r="119" spans="1:18" s="32" customFormat="1" ht="20.100000000000001" customHeight="1" x14ac:dyDescent="0.25">
      <c r="A119" s="358" t="s">
        <v>84</v>
      </c>
      <c r="B119" s="359"/>
      <c r="C119" s="359"/>
      <c r="D119" s="359"/>
      <c r="E119" s="360"/>
      <c r="F119" s="42"/>
      <c r="I119" s="34"/>
    </row>
    <row r="120" spans="1:18" s="32" customFormat="1" ht="20.100000000000001" customHeight="1" x14ac:dyDescent="0.25">
      <c r="A120" s="138">
        <v>5</v>
      </c>
      <c r="B120" s="283" t="s">
        <v>140</v>
      </c>
      <c r="C120" s="314"/>
      <c r="D120" s="284"/>
      <c r="E120" s="121" t="s">
        <v>121</v>
      </c>
      <c r="F120" s="42"/>
      <c r="I120" s="34"/>
      <c r="P120" s="58"/>
    </row>
    <row r="121" spans="1:18" s="32" customFormat="1" ht="20.100000000000001" customHeight="1" x14ac:dyDescent="0.25">
      <c r="A121" s="59" t="s">
        <v>3</v>
      </c>
      <c r="B121" s="263" t="s">
        <v>85</v>
      </c>
      <c r="C121" s="306"/>
      <c r="D121" s="264"/>
      <c r="E121" s="110">
        <v>0</v>
      </c>
      <c r="F121" s="42"/>
      <c r="G121" s="41"/>
      <c r="H121" s="41"/>
      <c r="I121" s="61" t="s">
        <v>86</v>
      </c>
      <c r="L121" s="23"/>
      <c r="P121" s="58"/>
    </row>
    <row r="122" spans="1:18" s="32" customFormat="1" ht="20.100000000000001" customHeight="1" x14ac:dyDescent="0.25">
      <c r="A122" s="59" t="s">
        <v>5</v>
      </c>
      <c r="B122" s="263" t="s">
        <v>167</v>
      </c>
      <c r="C122" s="306"/>
      <c r="D122" s="264"/>
      <c r="E122" s="110">
        <v>0</v>
      </c>
      <c r="F122" s="42"/>
      <c r="G122" s="41"/>
      <c r="H122" s="41"/>
      <c r="I122" s="61" t="s">
        <v>86</v>
      </c>
      <c r="J122" s="106"/>
      <c r="P122" s="58"/>
      <c r="Q122" s="41"/>
      <c r="R122" s="41"/>
    </row>
    <row r="123" spans="1:18" s="32" customFormat="1" ht="20.100000000000001" customHeight="1" x14ac:dyDescent="0.25">
      <c r="A123" s="59" t="s">
        <v>7</v>
      </c>
      <c r="B123" s="263" t="s">
        <v>169</v>
      </c>
      <c r="C123" s="306"/>
      <c r="D123" s="264"/>
      <c r="E123" s="110">
        <v>0</v>
      </c>
      <c r="F123" s="42"/>
      <c r="G123" s="41"/>
      <c r="H123" s="41"/>
      <c r="I123" s="61"/>
      <c r="J123" s="106"/>
      <c r="P123" s="58"/>
      <c r="Q123" s="41"/>
      <c r="R123" s="41"/>
    </row>
    <row r="124" spans="1:18" s="32" customFormat="1" ht="20.100000000000001" customHeight="1" x14ac:dyDescent="0.25">
      <c r="A124" s="59" t="s">
        <v>9</v>
      </c>
      <c r="B124" s="263" t="s">
        <v>177</v>
      </c>
      <c r="C124" s="306"/>
      <c r="D124" s="264"/>
      <c r="E124" s="110">
        <v>0</v>
      </c>
      <c r="F124" s="42"/>
      <c r="I124" s="61" t="s">
        <v>86</v>
      </c>
      <c r="L124" s="56"/>
      <c r="N124" s="57"/>
    </row>
    <row r="125" spans="1:18" s="32" customFormat="1" ht="20.100000000000001" customHeight="1" x14ac:dyDescent="0.25">
      <c r="A125" s="59" t="s">
        <v>33</v>
      </c>
      <c r="B125" s="263" t="s">
        <v>150</v>
      </c>
      <c r="C125" s="306"/>
      <c r="D125" s="264"/>
      <c r="E125" s="110">
        <v>0</v>
      </c>
      <c r="F125" s="42"/>
      <c r="I125" s="61" t="s">
        <v>86</v>
      </c>
      <c r="L125" s="56"/>
      <c r="N125" s="57"/>
    </row>
    <row r="126" spans="1:18" s="41" customFormat="1" ht="20.100000000000001" customHeight="1" x14ac:dyDescent="0.25">
      <c r="A126" s="340" t="s">
        <v>141</v>
      </c>
      <c r="B126" s="341"/>
      <c r="C126" s="341"/>
      <c r="D126" s="342"/>
      <c r="E126" s="160">
        <f>SUM(E121:E125)</f>
        <v>0</v>
      </c>
      <c r="F126" s="42"/>
      <c r="G126" s="32"/>
      <c r="H126" s="32"/>
      <c r="I126" s="34"/>
      <c r="L126" s="56"/>
      <c r="N126" s="87"/>
      <c r="P126" s="32"/>
      <c r="Q126" s="32"/>
      <c r="R126" s="32"/>
    </row>
    <row r="127" spans="1:18" s="32" customFormat="1" ht="20.100000000000001" customHeight="1" x14ac:dyDescent="0.25">
      <c r="A127" s="343" t="s">
        <v>142</v>
      </c>
      <c r="B127" s="343"/>
      <c r="C127" s="343"/>
      <c r="D127" s="125" t="s">
        <v>46</v>
      </c>
      <c r="E127" s="127">
        <f>E48</f>
        <v>0</v>
      </c>
      <c r="F127" s="42"/>
      <c r="I127" s="34"/>
    </row>
    <row r="128" spans="1:18" s="32" customFormat="1" ht="20.100000000000001" customHeight="1" x14ac:dyDescent="0.25">
      <c r="A128" s="343"/>
      <c r="B128" s="343"/>
      <c r="C128" s="343"/>
      <c r="D128" s="125" t="s">
        <v>78</v>
      </c>
      <c r="E128" s="127">
        <f>E85</f>
        <v>0</v>
      </c>
      <c r="F128" s="42"/>
      <c r="I128" s="34"/>
    </row>
    <row r="129" spans="1:18" s="32" customFormat="1" ht="20.100000000000001" customHeight="1" x14ac:dyDescent="0.25">
      <c r="A129" s="343"/>
      <c r="B129" s="343"/>
      <c r="C129" s="343"/>
      <c r="D129" s="125" t="s">
        <v>79</v>
      </c>
      <c r="E129" s="127">
        <f>E94</f>
        <v>0</v>
      </c>
      <c r="F129" s="42"/>
      <c r="I129" s="34"/>
    </row>
    <row r="130" spans="1:18" s="32" customFormat="1" ht="20.100000000000001" customHeight="1" x14ac:dyDescent="0.25">
      <c r="A130" s="343"/>
      <c r="B130" s="343"/>
      <c r="C130" s="343"/>
      <c r="D130" s="125" t="s">
        <v>87</v>
      </c>
      <c r="E130" s="127">
        <f>E118</f>
        <v>0</v>
      </c>
      <c r="F130" s="42"/>
      <c r="I130" s="34"/>
    </row>
    <row r="131" spans="1:18" s="32" customFormat="1" ht="20.100000000000001" customHeight="1" x14ac:dyDescent="0.25">
      <c r="A131" s="343"/>
      <c r="B131" s="343"/>
      <c r="C131" s="343"/>
      <c r="D131" s="125" t="s">
        <v>88</v>
      </c>
      <c r="E131" s="127">
        <f>E126</f>
        <v>0</v>
      </c>
      <c r="F131" s="42"/>
      <c r="I131" s="34"/>
    </row>
    <row r="132" spans="1:18" s="32" customFormat="1" ht="20.100000000000001" customHeight="1" x14ac:dyDescent="0.25">
      <c r="A132" s="343"/>
      <c r="B132" s="343"/>
      <c r="C132" s="343"/>
      <c r="D132" s="133" t="s">
        <v>71</v>
      </c>
      <c r="E132" s="129">
        <f>SUM(E127:E131)</f>
        <v>0</v>
      </c>
      <c r="F132" s="42"/>
      <c r="I132" s="34"/>
    </row>
    <row r="133" spans="1:18" s="32" customFormat="1" ht="20.100000000000001" customHeight="1" x14ac:dyDescent="0.25">
      <c r="A133" s="344" t="s">
        <v>322</v>
      </c>
      <c r="B133" s="345"/>
      <c r="C133" s="345"/>
      <c r="D133" s="345"/>
      <c r="E133" s="346"/>
      <c r="F133" s="42"/>
      <c r="I133" s="34"/>
    </row>
    <row r="134" spans="1:18" s="32" customFormat="1" ht="20.100000000000001" customHeight="1" x14ac:dyDescent="0.25">
      <c r="A134" s="142">
        <v>6</v>
      </c>
      <c r="B134" s="283" t="s">
        <v>143</v>
      </c>
      <c r="C134" s="284"/>
      <c r="D134" s="143" t="s">
        <v>120</v>
      </c>
      <c r="E134" s="121" t="s">
        <v>121</v>
      </c>
      <c r="F134" s="42"/>
      <c r="I134" s="34"/>
    </row>
    <row r="135" spans="1:18" s="32" customFormat="1" ht="20.100000000000001" customHeight="1" x14ac:dyDescent="0.25">
      <c r="A135" s="59" t="s">
        <v>3</v>
      </c>
      <c r="B135" s="263" t="s">
        <v>89</v>
      </c>
      <c r="C135" s="264"/>
      <c r="D135" s="144">
        <v>2.5000000000000001E-2</v>
      </c>
      <c r="E135" s="112">
        <f>TRUNC(D135*E132,2)</f>
        <v>0</v>
      </c>
      <c r="F135" s="42"/>
      <c r="I135" s="34" t="s">
        <v>30</v>
      </c>
    </row>
    <row r="136" spans="1:18" s="32" customFormat="1" ht="20.100000000000001" customHeight="1" x14ac:dyDescent="0.25">
      <c r="A136" s="59" t="s">
        <v>5</v>
      </c>
      <c r="B136" s="324" t="s">
        <v>144</v>
      </c>
      <c r="C136" s="326"/>
      <c r="D136" s="152">
        <v>5.3499999999999999E-2</v>
      </c>
      <c r="E136" s="110">
        <f>TRUNC(D136*(E132+E135),2)</f>
        <v>0</v>
      </c>
      <c r="F136" s="42"/>
      <c r="I136" s="34" t="s">
        <v>30</v>
      </c>
    </row>
    <row r="137" spans="1:18" s="32" customFormat="1" ht="20.100000000000001" customHeight="1" x14ac:dyDescent="0.25">
      <c r="A137" s="283" t="s">
        <v>145</v>
      </c>
      <c r="B137" s="314"/>
      <c r="C137" s="363" t="s">
        <v>90</v>
      </c>
      <c r="D137" s="363"/>
      <c r="E137" s="146">
        <f>E132+E135+E136</f>
        <v>0</v>
      </c>
      <c r="F137" s="42"/>
      <c r="G137" s="41"/>
      <c r="H137" s="41"/>
      <c r="I137" s="34"/>
    </row>
    <row r="138" spans="1:18" s="32" customFormat="1" ht="20.100000000000001" customHeight="1" x14ac:dyDescent="0.25">
      <c r="A138" s="88" t="s">
        <v>7</v>
      </c>
      <c r="B138" s="108" t="s">
        <v>91</v>
      </c>
      <c r="C138" s="153">
        <f>(D145*100)</f>
        <v>8.6499999999999986</v>
      </c>
      <c r="D138" s="154">
        <f>(100-C138)/100</f>
        <v>0.91349999999999998</v>
      </c>
      <c r="E138" s="155">
        <f>TRUNC(E137/D138,2)</f>
        <v>0</v>
      </c>
      <c r="F138" s="42"/>
      <c r="I138" s="34" t="s">
        <v>30</v>
      </c>
    </row>
    <row r="139" spans="1:18" s="32" customFormat="1" ht="20.100000000000001" customHeight="1" x14ac:dyDescent="0.25">
      <c r="A139" s="89"/>
      <c r="B139" s="347" t="s">
        <v>92</v>
      </c>
      <c r="C139" s="348"/>
      <c r="D139" s="148"/>
      <c r="E139" s="110"/>
      <c r="F139" s="42"/>
      <c r="I139" s="34"/>
    </row>
    <row r="140" spans="1:18" s="32" customFormat="1" ht="20.100000000000001" customHeight="1" x14ac:dyDescent="0.25">
      <c r="A140" s="89"/>
      <c r="B140" s="263" t="s">
        <v>260</v>
      </c>
      <c r="C140" s="264"/>
      <c r="D140" s="135">
        <v>6.4999999999999997E-3</v>
      </c>
      <c r="E140" s="110">
        <f>TRUNC(D140*E138,2)</f>
        <v>0</v>
      </c>
      <c r="F140" s="42"/>
      <c r="I140" s="34"/>
      <c r="L140" s="44"/>
    </row>
    <row r="141" spans="1:18" s="32" customFormat="1" ht="20.100000000000001" customHeight="1" x14ac:dyDescent="0.25">
      <c r="A141" s="89"/>
      <c r="B141" s="263" t="s">
        <v>261</v>
      </c>
      <c r="C141" s="264"/>
      <c r="D141" s="135">
        <v>0.03</v>
      </c>
      <c r="E141" s="110">
        <f>TRUNC(D141*E138,2)</f>
        <v>0</v>
      </c>
      <c r="F141" s="42"/>
      <c r="I141" s="34"/>
    </row>
    <row r="142" spans="1:18" s="32" customFormat="1" ht="20.100000000000001" customHeight="1" x14ac:dyDescent="0.25">
      <c r="A142" s="89"/>
      <c r="B142" s="349" t="s">
        <v>226</v>
      </c>
      <c r="C142" s="350"/>
      <c r="D142" s="149"/>
      <c r="E142" s="110"/>
      <c r="F142" s="42"/>
      <c r="I142" s="34"/>
    </row>
    <row r="143" spans="1:18" s="32" customFormat="1" ht="20.100000000000001" customHeight="1" x14ac:dyDescent="0.25">
      <c r="A143" s="89"/>
      <c r="B143" s="349" t="s">
        <v>227</v>
      </c>
      <c r="C143" s="350"/>
      <c r="D143" s="147"/>
      <c r="E143" s="110"/>
      <c r="F143" s="42"/>
      <c r="I143" s="34"/>
      <c r="P143" s="41"/>
      <c r="Q143" s="41"/>
      <c r="R143" s="41"/>
    </row>
    <row r="144" spans="1:18" s="32" customFormat="1" ht="20.100000000000001" customHeight="1" x14ac:dyDescent="0.25">
      <c r="A144" s="89"/>
      <c r="B144" s="263" t="s">
        <v>262</v>
      </c>
      <c r="C144" s="264"/>
      <c r="D144" s="150">
        <v>0.05</v>
      </c>
      <c r="E144" s="151">
        <f>TRUNC(D144*E138,2)</f>
        <v>0</v>
      </c>
      <c r="F144" s="42"/>
      <c r="I144" s="34"/>
      <c r="P144" s="41"/>
      <c r="Q144" s="41"/>
      <c r="R144" s="41"/>
    </row>
    <row r="145" spans="1:18" s="32" customFormat="1" ht="20.100000000000001" customHeight="1" x14ac:dyDescent="0.25">
      <c r="A145" s="351" t="s">
        <v>93</v>
      </c>
      <c r="B145" s="352"/>
      <c r="C145" s="353"/>
      <c r="D145" s="156">
        <f>SUM(D140:D144)</f>
        <v>8.6499999999999994E-2</v>
      </c>
      <c r="E145" s="115">
        <f>SUM(E140:E144)</f>
        <v>0</v>
      </c>
      <c r="F145" s="42"/>
      <c r="G145" s="41"/>
      <c r="H145" s="41"/>
      <c r="I145" s="34"/>
      <c r="P145" s="41"/>
      <c r="Q145" s="41"/>
      <c r="R145" s="41"/>
    </row>
    <row r="146" spans="1:18" s="41" customFormat="1" ht="20.100000000000001" customHeight="1" x14ac:dyDescent="0.25">
      <c r="A146" s="283" t="s">
        <v>94</v>
      </c>
      <c r="B146" s="314"/>
      <c r="C146" s="314"/>
      <c r="D146" s="284"/>
      <c r="E146" s="157">
        <f>E135+E136+E145</f>
        <v>0</v>
      </c>
      <c r="F146" s="42"/>
      <c r="I146" s="34"/>
      <c r="P146" s="32"/>
      <c r="Q146" s="32"/>
      <c r="R146" s="32"/>
    </row>
    <row r="147" spans="1:18" s="41" customFormat="1" ht="20.100000000000001" customHeight="1" x14ac:dyDescent="0.25">
      <c r="A147" s="331" t="s">
        <v>146</v>
      </c>
      <c r="B147" s="332"/>
      <c r="C147" s="332"/>
      <c r="D147" s="333"/>
      <c r="E147" s="159">
        <f>E146</f>
        <v>0</v>
      </c>
      <c r="F147" s="50"/>
      <c r="I147" s="40"/>
      <c r="K147" s="35"/>
      <c r="L147" s="35"/>
      <c r="P147" s="32"/>
      <c r="Q147" s="32"/>
      <c r="R147" s="32"/>
    </row>
    <row r="148" spans="1:18" s="41" customFormat="1" ht="20.100000000000001" customHeight="1" x14ac:dyDescent="0.25">
      <c r="A148" s="334" t="s">
        <v>326</v>
      </c>
      <c r="B148" s="335"/>
      <c r="C148" s="335"/>
      <c r="D148" s="335"/>
      <c r="E148" s="336"/>
      <c r="F148" s="42"/>
      <c r="G148" s="90"/>
      <c r="H148" s="90"/>
      <c r="I148" s="34"/>
      <c r="P148" s="32"/>
      <c r="Q148" s="32"/>
      <c r="R148" s="32"/>
    </row>
    <row r="149" spans="1:18" s="32" customFormat="1" ht="20.100000000000001" customHeight="1" x14ac:dyDescent="0.25">
      <c r="A149" s="337" t="s">
        <v>147</v>
      </c>
      <c r="B149" s="338"/>
      <c r="C149" s="338"/>
      <c r="D149" s="339"/>
      <c r="E149" s="121" t="s">
        <v>121</v>
      </c>
      <c r="F149" s="42"/>
      <c r="G149" s="90"/>
      <c r="H149" s="90"/>
      <c r="I149" s="34"/>
    </row>
    <row r="150" spans="1:18" s="32" customFormat="1" ht="20.100000000000001" customHeight="1" x14ac:dyDescent="0.25">
      <c r="A150" s="59" t="s">
        <v>3</v>
      </c>
      <c r="B150" s="263" t="s">
        <v>327</v>
      </c>
      <c r="C150" s="306"/>
      <c r="D150" s="264"/>
      <c r="E150" s="110">
        <f>E48</f>
        <v>0</v>
      </c>
      <c r="F150" s="42"/>
      <c r="G150" s="90"/>
      <c r="H150" s="90"/>
      <c r="I150" s="34"/>
      <c r="L150" s="98"/>
    </row>
    <row r="151" spans="1:18" s="32" customFormat="1" ht="20.100000000000001" customHeight="1" x14ac:dyDescent="0.25">
      <c r="A151" s="59" t="s">
        <v>5</v>
      </c>
      <c r="B151" s="263" t="s">
        <v>95</v>
      </c>
      <c r="C151" s="306"/>
      <c r="D151" s="264"/>
      <c r="E151" s="110">
        <f>E85</f>
        <v>0</v>
      </c>
      <c r="F151" s="42"/>
      <c r="G151" s="90"/>
      <c r="H151" s="90"/>
      <c r="I151" s="34"/>
      <c r="L151" s="98"/>
    </row>
    <row r="152" spans="1:18" s="32" customFormat="1" ht="20.100000000000001" customHeight="1" x14ac:dyDescent="0.25">
      <c r="A152" s="59" t="s">
        <v>7</v>
      </c>
      <c r="B152" s="263" t="s">
        <v>149</v>
      </c>
      <c r="C152" s="306"/>
      <c r="D152" s="264"/>
      <c r="E152" s="110">
        <f>E94</f>
        <v>0</v>
      </c>
      <c r="F152" s="42"/>
      <c r="G152" s="90"/>
      <c r="H152" s="90"/>
      <c r="I152" s="34"/>
      <c r="L152" s="98"/>
    </row>
    <row r="153" spans="1:18" s="32" customFormat="1" ht="20.100000000000001" customHeight="1" x14ac:dyDescent="0.25">
      <c r="A153" s="59" t="s">
        <v>9</v>
      </c>
      <c r="B153" s="263" t="s">
        <v>96</v>
      </c>
      <c r="C153" s="306"/>
      <c r="D153" s="264"/>
      <c r="E153" s="110">
        <f>E118</f>
        <v>0</v>
      </c>
      <c r="F153" s="42"/>
      <c r="G153" s="90"/>
      <c r="H153" s="90"/>
      <c r="I153" s="34"/>
      <c r="P153" s="46"/>
    </row>
    <row r="154" spans="1:18" s="32" customFormat="1" ht="20.100000000000001" customHeight="1" x14ac:dyDescent="0.25">
      <c r="A154" s="59" t="s">
        <v>33</v>
      </c>
      <c r="B154" s="263" t="s">
        <v>97</v>
      </c>
      <c r="C154" s="306"/>
      <c r="D154" s="264"/>
      <c r="E154" s="110">
        <f>E126</f>
        <v>0</v>
      </c>
      <c r="F154" s="42"/>
      <c r="G154" s="90"/>
      <c r="H154" s="90"/>
      <c r="I154" s="34"/>
      <c r="P154" s="94"/>
      <c r="Q154" s="41"/>
      <c r="R154" s="41"/>
    </row>
    <row r="155" spans="1:18" s="32" customFormat="1" ht="20.100000000000001" customHeight="1" x14ac:dyDescent="0.25">
      <c r="A155" s="283" t="s">
        <v>148</v>
      </c>
      <c r="B155" s="314"/>
      <c r="C155" s="314"/>
      <c r="D155" s="284"/>
      <c r="E155" s="115">
        <f>SUM(E150:E154)</f>
        <v>0</v>
      </c>
      <c r="F155" s="42"/>
      <c r="G155" s="90"/>
      <c r="H155" s="90"/>
      <c r="I155" s="34"/>
      <c r="L155" s="46"/>
      <c r="P155" s="1"/>
      <c r="Q155" s="1"/>
      <c r="R155" s="1"/>
    </row>
    <row r="156" spans="1:18" s="32" customFormat="1" ht="20.100000000000001" customHeight="1" thickBot="1" x14ac:dyDescent="0.3">
      <c r="A156" s="145" t="s">
        <v>36</v>
      </c>
      <c r="B156" s="324" t="s">
        <v>328</v>
      </c>
      <c r="C156" s="325"/>
      <c r="D156" s="326"/>
      <c r="E156" s="151">
        <f>E147</f>
        <v>0</v>
      </c>
      <c r="F156" s="42"/>
      <c r="G156" s="90"/>
      <c r="H156" s="90"/>
      <c r="I156" s="34"/>
      <c r="O156" s="91"/>
      <c r="P156" s="1"/>
      <c r="Q156" s="1"/>
      <c r="R156" s="1"/>
    </row>
    <row r="157" spans="1:18" s="41" customFormat="1" ht="20.100000000000001" customHeight="1" thickBot="1" x14ac:dyDescent="0.3">
      <c r="A157" s="327" t="s">
        <v>98</v>
      </c>
      <c r="B157" s="328"/>
      <c r="C157" s="328"/>
      <c r="D157" s="329"/>
      <c r="E157" s="161">
        <f>E155+E156</f>
        <v>0</v>
      </c>
      <c r="F157" s="92">
        <f>SUM(F40:F156)</f>
        <v>0</v>
      </c>
      <c r="G157" s="90"/>
      <c r="H157" s="90"/>
      <c r="I157" s="34"/>
      <c r="J157" s="330"/>
      <c r="K157" s="330"/>
      <c r="O157" s="93"/>
      <c r="P157" s="1"/>
      <c r="Q157" s="1"/>
      <c r="R157" s="1"/>
    </row>
    <row r="158" spans="1:18" x14ac:dyDescent="0.25">
      <c r="A158" s="1"/>
      <c r="B158" s="104"/>
      <c r="C158" s="104"/>
      <c r="D158" s="49"/>
      <c r="E158" s="35"/>
      <c r="F158" s="32"/>
      <c r="G158" s="90"/>
      <c r="H158" s="90"/>
    </row>
    <row r="159" spans="1:18" x14ac:dyDescent="0.25">
      <c r="A159" s="1"/>
      <c r="B159" s="104"/>
      <c r="C159" s="104"/>
      <c r="D159" s="49"/>
      <c r="E159" s="35"/>
      <c r="F159" s="32"/>
      <c r="G159" s="90"/>
      <c r="H159" s="90"/>
    </row>
    <row r="160" spans="1:18" x14ac:dyDescent="0.25">
      <c r="A160" s="1"/>
      <c r="B160" s="104"/>
      <c r="C160" s="104"/>
      <c r="D160" s="49"/>
      <c r="E160" s="35"/>
      <c r="F160" s="32"/>
      <c r="G160" s="90"/>
      <c r="H160" s="90"/>
    </row>
    <row r="161" spans="1:8" x14ac:dyDescent="0.25">
      <c r="A161" s="1"/>
      <c r="B161" s="104"/>
      <c r="C161" s="104"/>
      <c r="D161" s="49"/>
      <c r="E161" s="35"/>
      <c r="F161" s="32"/>
      <c r="G161" s="90"/>
      <c r="H161" s="90"/>
    </row>
    <row r="162" spans="1:8" x14ac:dyDescent="0.25">
      <c r="A162" s="1"/>
      <c r="B162" s="104"/>
      <c r="C162" s="104"/>
      <c r="D162" s="49"/>
      <c r="E162" s="35"/>
      <c r="F162" s="32"/>
      <c r="G162" s="90"/>
      <c r="H162" s="90"/>
    </row>
    <row r="163" spans="1:8" x14ac:dyDescent="0.25">
      <c r="A163" s="1"/>
      <c r="B163" s="104"/>
      <c r="C163" s="104"/>
      <c r="D163" s="49"/>
      <c r="E163" s="35"/>
      <c r="F163" s="32"/>
      <c r="G163" s="90"/>
      <c r="H163" s="90"/>
    </row>
    <row r="164" spans="1:8" x14ac:dyDescent="0.25">
      <c r="A164" s="1"/>
      <c r="B164" s="104"/>
      <c r="C164" s="104"/>
      <c r="D164" s="49"/>
      <c r="E164" s="35"/>
      <c r="F164" s="32"/>
      <c r="G164" s="90"/>
      <c r="H164" s="90"/>
    </row>
    <row r="165" spans="1:8" x14ac:dyDescent="0.25">
      <c r="A165" s="1"/>
      <c r="B165" s="104"/>
      <c r="C165" s="104"/>
      <c r="D165" s="49"/>
      <c r="E165" s="35"/>
      <c r="F165" s="32"/>
      <c r="G165" s="90"/>
      <c r="H165" s="90"/>
    </row>
    <row r="166" spans="1:8" x14ac:dyDescent="0.25">
      <c r="A166" s="1"/>
      <c r="B166" s="104"/>
      <c r="C166" s="104"/>
      <c r="D166" s="49"/>
      <c r="E166" s="35"/>
      <c r="F166" s="32"/>
      <c r="G166" s="90"/>
      <c r="H166" s="90"/>
    </row>
    <row r="167" spans="1:8" x14ac:dyDescent="0.25">
      <c r="A167" s="1"/>
      <c r="B167" s="104"/>
      <c r="C167" s="104"/>
      <c r="D167" s="49"/>
      <c r="E167" s="35"/>
      <c r="F167" s="32"/>
      <c r="G167" s="90"/>
      <c r="H167" s="90"/>
    </row>
    <row r="168" spans="1:8" x14ac:dyDescent="0.25">
      <c r="A168" s="1"/>
      <c r="B168" s="104"/>
      <c r="C168" s="104"/>
      <c r="D168" s="49"/>
      <c r="E168" s="35"/>
      <c r="F168" s="32"/>
      <c r="G168" s="32"/>
      <c r="H168" s="32"/>
    </row>
    <row r="169" spans="1:8" x14ac:dyDescent="0.25">
      <c r="A169" s="1"/>
      <c r="B169" s="104"/>
      <c r="C169" s="104"/>
      <c r="D169" s="49"/>
      <c r="E169" s="35"/>
      <c r="F169" s="32"/>
      <c r="G169" s="32"/>
      <c r="H169" s="32"/>
    </row>
    <row r="170" spans="1:8" x14ac:dyDescent="0.25">
      <c r="A170" s="1"/>
      <c r="B170" s="104"/>
      <c r="C170" s="104"/>
      <c r="D170" s="49"/>
      <c r="E170" s="35"/>
      <c r="F170" s="32"/>
      <c r="G170" s="32"/>
      <c r="H170" s="32"/>
    </row>
    <row r="171" spans="1:8" x14ac:dyDescent="0.25">
      <c r="A171" s="1"/>
      <c r="B171" s="104"/>
      <c r="C171" s="104"/>
      <c r="D171" s="49"/>
      <c r="E171" s="35"/>
      <c r="F171" s="32"/>
      <c r="G171" s="32"/>
      <c r="H171" s="32"/>
    </row>
    <row r="172" spans="1:8" x14ac:dyDescent="0.25">
      <c r="A172" s="1"/>
      <c r="B172" s="104"/>
      <c r="C172" s="104"/>
      <c r="D172" s="49"/>
      <c r="E172" s="35"/>
      <c r="F172" s="32"/>
      <c r="G172" s="32"/>
      <c r="H172" s="32"/>
    </row>
    <row r="173" spans="1:8" x14ac:dyDescent="0.25">
      <c r="A173" s="1"/>
      <c r="B173" s="104"/>
      <c r="C173" s="104"/>
      <c r="D173" s="49"/>
      <c r="E173" s="35"/>
      <c r="F173" s="32"/>
      <c r="G173" s="32"/>
      <c r="H173" s="32"/>
    </row>
    <row r="174" spans="1:8" x14ac:dyDescent="0.25">
      <c r="A174" s="1"/>
      <c r="B174" s="104"/>
      <c r="C174" s="104"/>
      <c r="D174" s="49"/>
      <c r="E174" s="35"/>
      <c r="F174" s="32"/>
      <c r="G174" s="32"/>
      <c r="H174" s="32"/>
    </row>
    <row r="175" spans="1:8" x14ac:dyDescent="0.25">
      <c r="A175" s="1"/>
      <c r="B175" s="104"/>
      <c r="C175" s="104"/>
      <c r="D175" s="49"/>
      <c r="E175" s="35"/>
      <c r="F175" s="32"/>
      <c r="G175" s="32"/>
      <c r="H175" s="32"/>
    </row>
    <row r="176" spans="1:8" x14ac:dyDescent="0.25">
      <c r="A176" s="1"/>
      <c r="B176" s="104"/>
      <c r="C176" s="104"/>
      <c r="D176" s="49"/>
      <c r="E176" s="35"/>
      <c r="F176" s="32"/>
      <c r="G176" s="32"/>
      <c r="H176" s="32"/>
    </row>
    <row r="177" spans="1:8" x14ac:dyDescent="0.25">
      <c r="A177" s="1"/>
      <c r="B177" s="104"/>
      <c r="C177" s="104"/>
      <c r="D177" s="49"/>
      <c r="E177" s="35"/>
      <c r="F177" s="32"/>
      <c r="G177" s="32"/>
      <c r="H177" s="32"/>
    </row>
    <row r="178" spans="1:8" x14ac:dyDescent="0.25">
      <c r="A178" s="1"/>
      <c r="B178" s="104"/>
      <c r="C178" s="104"/>
      <c r="D178" s="49"/>
      <c r="E178" s="35"/>
      <c r="F178" s="32"/>
      <c r="G178" s="32"/>
      <c r="H178" s="32"/>
    </row>
    <row r="179" spans="1:8" x14ac:dyDescent="0.25">
      <c r="A179" s="1"/>
      <c r="B179" s="104"/>
      <c r="C179" s="104"/>
      <c r="D179" s="49"/>
      <c r="E179" s="35"/>
      <c r="F179" s="32"/>
      <c r="G179" s="32"/>
      <c r="H179" s="32"/>
    </row>
    <row r="180" spans="1:8" x14ac:dyDescent="0.25">
      <c r="A180" s="1"/>
      <c r="B180" s="104"/>
      <c r="C180" s="104"/>
      <c r="D180" s="49"/>
      <c r="E180" s="35"/>
      <c r="F180" s="32"/>
      <c r="G180" s="32"/>
      <c r="H180" s="32"/>
    </row>
    <row r="181" spans="1:8" x14ac:dyDescent="0.25">
      <c r="A181" s="1"/>
      <c r="B181" s="104"/>
      <c r="C181" s="104"/>
      <c r="D181" s="49"/>
      <c r="E181" s="35"/>
      <c r="F181" s="32"/>
      <c r="G181" s="32"/>
      <c r="H181" s="32"/>
    </row>
    <row r="182" spans="1:8" x14ac:dyDescent="0.25">
      <c r="A182" s="1"/>
      <c r="B182" s="104"/>
      <c r="C182" s="104"/>
      <c r="D182" s="49"/>
      <c r="E182" s="35"/>
      <c r="F182" s="32"/>
      <c r="G182" s="32"/>
      <c r="H182" s="32"/>
    </row>
    <row r="183" spans="1:8" x14ac:dyDescent="0.25">
      <c r="A183" s="1"/>
      <c r="B183" s="104"/>
      <c r="C183" s="104"/>
      <c r="D183" s="49"/>
      <c r="E183" s="35"/>
      <c r="F183" s="32"/>
      <c r="G183" s="32"/>
      <c r="H183" s="32"/>
    </row>
    <row r="184" spans="1:8" x14ac:dyDescent="0.25">
      <c r="A184" s="1"/>
      <c r="B184" s="104"/>
      <c r="C184" s="104"/>
      <c r="D184" s="49"/>
      <c r="E184" s="35"/>
      <c r="F184" s="32"/>
      <c r="G184" s="32"/>
      <c r="H184" s="32"/>
    </row>
    <row r="185" spans="1:8" x14ac:dyDescent="0.25">
      <c r="A185" s="1"/>
      <c r="B185" s="104"/>
      <c r="C185" s="104"/>
      <c r="D185" s="49"/>
      <c r="E185" s="35"/>
      <c r="F185" s="32"/>
      <c r="G185" s="32"/>
      <c r="H185" s="32"/>
    </row>
    <row r="186" spans="1:8" x14ac:dyDescent="0.25">
      <c r="A186" s="1"/>
      <c r="B186" s="104"/>
      <c r="C186" s="104"/>
      <c r="D186" s="49"/>
      <c r="E186" s="35"/>
      <c r="F186" s="32"/>
      <c r="G186" s="32"/>
      <c r="H186" s="32"/>
    </row>
    <row r="187" spans="1:8" x14ac:dyDescent="0.25">
      <c r="A187" s="1"/>
      <c r="B187" s="104"/>
      <c r="C187" s="104"/>
      <c r="D187" s="49"/>
      <c r="E187" s="35"/>
      <c r="F187" s="32"/>
      <c r="G187" s="32"/>
      <c r="H187" s="32"/>
    </row>
    <row r="188" spans="1:8" x14ac:dyDescent="0.25">
      <c r="A188" s="1"/>
      <c r="B188" s="104"/>
      <c r="C188" s="104"/>
      <c r="D188" s="49"/>
      <c r="E188" s="35"/>
      <c r="F188" s="32"/>
      <c r="G188" s="32"/>
      <c r="H188" s="32"/>
    </row>
    <row r="189" spans="1:8" x14ac:dyDescent="0.25">
      <c r="A189" s="1"/>
      <c r="B189" s="104"/>
      <c r="C189" s="104"/>
      <c r="D189" s="49"/>
      <c r="E189" s="35"/>
      <c r="F189" s="32"/>
      <c r="G189" s="32"/>
      <c r="H189" s="32"/>
    </row>
    <row r="190" spans="1:8" x14ac:dyDescent="0.25">
      <c r="A190" s="1"/>
      <c r="B190" s="104"/>
      <c r="C190" s="104"/>
      <c r="D190" s="49"/>
      <c r="E190" s="35"/>
      <c r="F190" s="32"/>
      <c r="G190" s="32"/>
      <c r="H190" s="32"/>
    </row>
    <row r="191" spans="1:8" x14ac:dyDescent="0.25">
      <c r="A191" s="1"/>
      <c r="B191" s="104"/>
      <c r="C191" s="104"/>
      <c r="D191" s="49"/>
      <c r="E191" s="35"/>
      <c r="F191" s="32"/>
      <c r="G191" s="32"/>
      <c r="H191" s="32"/>
    </row>
    <row r="192" spans="1:8" x14ac:dyDescent="0.25">
      <c r="A192" s="1"/>
      <c r="B192" s="104"/>
      <c r="C192" s="104"/>
      <c r="D192" s="49"/>
      <c r="E192" s="35"/>
      <c r="F192" s="32"/>
      <c r="G192" s="32"/>
      <c r="H192" s="32"/>
    </row>
    <row r="193" spans="1:8" x14ac:dyDescent="0.25">
      <c r="A193" s="1"/>
      <c r="B193" s="104"/>
      <c r="C193" s="104"/>
      <c r="D193" s="49"/>
      <c r="E193" s="35"/>
      <c r="F193" s="32"/>
      <c r="G193" s="32"/>
      <c r="H193" s="32"/>
    </row>
    <row r="194" spans="1:8" x14ac:dyDescent="0.25">
      <c r="A194" s="1"/>
      <c r="B194" s="104"/>
      <c r="C194" s="104"/>
      <c r="D194" s="49"/>
      <c r="E194" s="35"/>
      <c r="F194" s="32"/>
      <c r="G194" s="32"/>
      <c r="H194" s="32"/>
    </row>
    <row r="195" spans="1:8" x14ac:dyDescent="0.25">
      <c r="A195" s="1"/>
      <c r="B195" s="104"/>
      <c r="C195" s="104"/>
      <c r="D195" s="49"/>
      <c r="E195" s="35"/>
      <c r="F195" s="32"/>
      <c r="G195" s="32"/>
      <c r="H195" s="32"/>
    </row>
    <row r="196" spans="1:8" x14ac:dyDescent="0.25">
      <c r="A196" s="1"/>
      <c r="B196" s="104"/>
      <c r="C196" s="104"/>
      <c r="D196" s="49"/>
      <c r="E196" s="35"/>
      <c r="F196" s="32"/>
      <c r="G196" s="32"/>
      <c r="H196" s="32"/>
    </row>
    <row r="197" spans="1:8" x14ac:dyDescent="0.25">
      <c r="A197" s="1"/>
      <c r="B197" s="104"/>
      <c r="C197" s="104"/>
      <c r="D197" s="49"/>
      <c r="E197" s="35"/>
      <c r="F197" s="32"/>
      <c r="G197" s="32"/>
      <c r="H197" s="32"/>
    </row>
    <row r="198" spans="1:8" x14ac:dyDescent="0.25">
      <c r="A198" s="1"/>
      <c r="B198" s="104"/>
      <c r="C198" s="104"/>
      <c r="D198" s="49"/>
      <c r="E198" s="35"/>
      <c r="F198" s="32"/>
      <c r="G198" s="32"/>
      <c r="H198" s="32"/>
    </row>
    <row r="199" spans="1:8" x14ac:dyDescent="0.25">
      <c r="A199" s="1"/>
      <c r="B199" s="104"/>
      <c r="C199" s="104"/>
      <c r="D199" s="49"/>
      <c r="E199" s="35"/>
      <c r="F199" s="32"/>
      <c r="G199" s="32"/>
      <c r="H199" s="32"/>
    </row>
    <row r="200" spans="1:8" x14ac:dyDescent="0.25">
      <c r="A200" s="1"/>
      <c r="B200" s="104"/>
      <c r="C200" s="104"/>
      <c r="D200" s="49"/>
      <c r="E200" s="35"/>
      <c r="F200" s="32"/>
      <c r="G200" s="32"/>
      <c r="H200" s="32"/>
    </row>
    <row r="201" spans="1:8" x14ac:dyDescent="0.25">
      <c r="A201" s="1"/>
      <c r="B201" s="104"/>
      <c r="C201" s="104"/>
      <c r="D201" s="49"/>
      <c r="E201" s="35"/>
      <c r="F201" s="32"/>
      <c r="G201" s="32"/>
      <c r="H201" s="32"/>
    </row>
    <row r="202" spans="1:8" x14ac:dyDescent="0.25">
      <c r="A202" s="1"/>
      <c r="B202" s="104"/>
      <c r="C202" s="104"/>
      <c r="D202" s="49"/>
      <c r="E202" s="35"/>
      <c r="F202" s="32"/>
      <c r="G202" s="32"/>
      <c r="H202" s="32"/>
    </row>
    <row r="203" spans="1:8" x14ac:dyDescent="0.25">
      <c r="A203" s="1"/>
      <c r="B203" s="104"/>
      <c r="C203" s="104"/>
      <c r="D203" s="49"/>
      <c r="E203" s="35"/>
      <c r="F203" s="32"/>
      <c r="G203" s="32"/>
      <c r="H203" s="32"/>
    </row>
    <row r="204" spans="1:8" x14ac:dyDescent="0.25">
      <c r="A204" s="1"/>
      <c r="B204" s="104"/>
      <c r="C204" s="104"/>
      <c r="D204" s="49"/>
      <c r="E204" s="35"/>
      <c r="F204" s="32"/>
      <c r="G204" s="32"/>
      <c r="H204" s="32"/>
    </row>
    <row r="205" spans="1:8" x14ac:dyDescent="0.25">
      <c r="A205" s="1"/>
      <c r="B205" s="104"/>
      <c r="C205" s="104"/>
      <c r="D205" s="49"/>
      <c r="E205" s="35"/>
      <c r="F205" s="32"/>
      <c r="G205" s="32"/>
      <c r="H205" s="32"/>
    </row>
    <row r="206" spans="1:8" x14ac:dyDescent="0.25">
      <c r="A206" s="1"/>
      <c r="B206" s="104"/>
      <c r="C206" s="104"/>
      <c r="D206" s="49"/>
      <c r="E206" s="35"/>
      <c r="F206" s="32"/>
      <c r="G206" s="32"/>
      <c r="H206" s="32"/>
    </row>
    <row r="207" spans="1:8" x14ac:dyDescent="0.25">
      <c r="A207" s="1"/>
      <c r="B207" s="104"/>
      <c r="C207" s="104"/>
      <c r="D207" s="49"/>
      <c r="E207" s="35"/>
      <c r="F207" s="32"/>
      <c r="G207" s="32"/>
      <c r="H207" s="32"/>
    </row>
    <row r="208" spans="1:8" x14ac:dyDescent="0.25">
      <c r="A208" s="1"/>
      <c r="B208" s="104"/>
      <c r="C208" s="104"/>
      <c r="D208" s="49"/>
      <c r="E208" s="35"/>
      <c r="F208" s="32"/>
      <c r="G208" s="32"/>
      <c r="H208" s="32"/>
    </row>
    <row r="209" spans="1:8" x14ac:dyDescent="0.25">
      <c r="A209" s="1"/>
      <c r="B209" s="104"/>
      <c r="C209" s="104"/>
      <c r="D209" s="49"/>
      <c r="E209" s="35"/>
      <c r="F209" s="32"/>
      <c r="G209" s="32"/>
      <c r="H209" s="32"/>
    </row>
    <row r="210" spans="1:8" x14ac:dyDescent="0.25">
      <c r="A210" s="1"/>
      <c r="B210" s="104"/>
      <c r="C210" s="104"/>
      <c r="D210" s="49"/>
      <c r="E210" s="35"/>
      <c r="F210" s="32"/>
      <c r="G210" s="32"/>
      <c r="H210" s="32"/>
    </row>
    <row r="211" spans="1:8" x14ac:dyDescent="0.25">
      <c r="A211" s="1"/>
      <c r="B211" s="104"/>
      <c r="C211" s="104"/>
      <c r="D211" s="49"/>
      <c r="E211" s="35"/>
      <c r="F211" s="32"/>
      <c r="G211" s="32"/>
      <c r="H211" s="32"/>
    </row>
    <row r="212" spans="1:8" x14ac:dyDescent="0.25">
      <c r="A212" s="1"/>
      <c r="B212" s="104"/>
      <c r="C212" s="104"/>
      <c r="D212" s="49"/>
      <c r="E212" s="35"/>
      <c r="F212" s="32"/>
      <c r="G212" s="32"/>
      <c r="H212" s="32"/>
    </row>
    <row r="213" spans="1:8" x14ac:dyDescent="0.25">
      <c r="A213" s="1"/>
      <c r="B213" s="104"/>
      <c r="C213" s="104"/>
      <c r="D213" s="49"/>
      <c r="E213" s="35"/>
      <c r="F213" s="32"/>
      <c r="G213" s="32"/>
      <c r="H213" s="32"/>
    </row>
    <row r="214" spans="1:8" x14ac:dyDescent="0.25">
      <c r="A214" s="1"/>
      <c r="B214" s="104"/>
      <c r="C214" s="104"/>
      <c r="D214" s="49"/>
      <c r="E214" s="35"/>
      <c r="F214" s="32"/>
      <c r="G214" s="32"/>
      <c r="H214" s="32"/>
    </row>
    <row r="215" spans="1:8" x14ac:dyDescent="0.25">
      <c r="A215" s="1"/>
      <c r="B215" s="104"/>
      <c r="C215" s="104"/>
      <c r="D215" s="49"/>
      <c r="E215" s="35"/>
      <c r="F215" s="32"/>
      <c r="G215" s="32"/>
      <c r="H215" s="32"/>
    </row>
    <row r="216" spans="1:8" x14ac:dyDescent="0.25">
      <c r="A216" s="1"/>
      <c r="B216" s="104"/>
      <c r="C216" s="104"/>
      <c r="D216" s="49"/>
      <c r="E216" s="35"/>
      <c r="F216" s="32"/>
      <c r="G216" s="32"/>
      <c r="H216" s="32"/>
    </row>
    <row r="217" spans="1:8" x14ac:dyDescent="0.25">
      <c r="A217" s="1"/>
      <c r="B217" s="104"/>
      <c r="C217" s="104"/>
      <c r="D217" s="49"/>
      <c r="E217" s="35"/>
      <c r="F217" s="32"/>
      <c r="G217" s="32"/>
      <c r="H217" s="32"/>
    </row>
    <row r="218" spans="1:8" x14ac:dyDescent="0.25">
      <c r="A218" s="1"/>
      <c r="B218" s="104"/>
      <c r="C218" s="104"/>
      <c r="D218" s="49"/>
      <c r="E218" s="35"/>
      <c r="F218" s="32"/>
      <c r="G218" s="32"/>
      <c r="H218" s="32"/>
    </row>
    <row r="219" spans="1:8" x14ac:dyDescent="0.25">
      <c r="A219" s="1"/>
      <c r="B219" s="104"/>
      <c r="C219" s="104"/>
      <c r="D219" s="49"/>
      <c r="E219" s="35"/>
      <c r="F219" s="32"/>
      <c r="G219" s="32"/>
      <c r="H219" s="32"/>
    </row>
    <row r="220" spans="1:8" x14ac:dyDescent="0.25">
      <c r="A220" s="1"/>
      <c r="B220" s="104"/>
      <c r="C220" s="104"/>
      <c r="D220" s="49"/>
      <c r="E220" s="35"/>
      <c r="F220" s="32"/>
      <c r="G220" s="32"/>
      <c r="H220" s="32"/>
    </row>
    <row r="221" spans="1:8" x14ac:dyDescent="0.25">
      <c r="A221" s="1"/>
      <c r="B221" s="104"/>
      <c r="C221" s="104"/>
      <c r="D221" s="49"/>
      <c r="E221" s="35"/>
      <c r="F221" s="32"/>
      <c r="G221" s="32"/>
      <c r="H221" s="32"/>
    </row>
    <row r="222" spans="1:8" x14ac:dyDescent="0.25">
      <c r="A222" s="1"/>
      <c r="B222" s="104"/>
      <c r="C222" s="104"/>
      <c r="D222" s="49"/>
      <c r="E222" s="35"/>
      <c r="F222" s="32"/>
      <c r="G222" s="32"/>
      <c r="H222" s="32"/>
    </row>
    <row r="223" spans="1:8" x14ac:dyDescent="0.25">
      <c r="A223" s="1"/>
      <c r="B223" s="104"/>
      <c r="C223" s="104"/>
      <c r="D223" s="49"/>
      <c r="E223" s="35"/>
      <c r="F223" s="32"/>
      <c r="G223" s="32"/>
      <c r="H223" s="32"/>
    </row>
    <row r="224" spans="1:8" x14ac:dyDescent="0.25">
      <c r="A224" s="1"/>
      <c r="B224" s="104"/>
      <c r="C224" s="104"/>
      <c r="D224" s="49"/>
      <c r="E224" s="35"/>
      <c r="F224" s="32"/>
      <c r="G224" s="32"/>
      <c r="H224" s="32"/>
    </row>
    <row r="225" spans="1:8" x14ac:dyDescent="0.25">
      <c r="A225" s="1"/>
      <c r="B225" s="104"/>
      <c r="C225" s="104"/>
      <c r="D225" s="49"/>
      <c r="E225" s="35"/>
      <c r="F225" s="32"/>
      <c r="G225" s="32"/>
      <c r="H225" s="32"/>
    </row>
    <row r="226" spans="1:8" x14ac:dyDescent="0.25">
      <c r="A226" s="1"/>
      <c r="B226" s="104"/>
      <c r="C226" s="104"/>
      <c r="D226" s="49"/>
      <c r="E226" s="35"/>
      <c r="F226" s="32"/>
      <c r="G226" s="32"/>
      <c r="H226" s="32"/>
    </row>
    <row r="227" spans="1:8" x14ac:dyDescent="0.25">
      <c r="A227" s="1"/>
      <c r="B227" s="104"/>
      <c r="C227" s="104"/>
      <c r="D227" s="49"/>
      <c r="E227" s="35"/>
      <c r="F227" s="32"/>
      <c r="G227" s="32"/>
      <c r="H227" s="32"/>
    </row>
    <row r="228" spans="1:8" x14ac:dyDescent="0.25">
      <c r="A228" s="1"/>
      <c r="B228" s="104"/>
      <c r="C228" s="104"/>
      <c r="D228" s="49"/>
      <c r="E228" s="35"/>
      <c r="F228" s="32"/>
      <c r="G228" s="32"/>
      <c r="H228" s="32"/>
    </row>
    <row r="229" spans="1:8" x14ac:dyDescent="0.25">
      <c r="A229" s="1"/>
      <c r="B229" s="104"/>
      <c r="C229" s="104"/>
      <c r="D229" s="49"/>
      <c r="E229" s="35"/>
      <c r="F229" s="32"/>
      <c r="G229" s="32"/>
      <c r="H229" s="32"/>
    </row>
    <row r="230" spans="1:8" x14ac:dyDescent="0.25">
      <c r="A230" s="1"/>
      <c r="B230" s="104"/>
      <c r="C230" s="104"/>
      <c r="D230" s="49"/>
      <c r="E230" s="35"/>
      <c r="F230" s="32"/>
      <c r="G230" s="32"/>
      <c r="H230" s="32"/>
    </row>
    <row r="231" spans="1:8" x14ac:dyDescent="0.25">
      <c r="A231" s="1"/>
      <c r="B231" s="104"/>
      <c r="C231" s="104"/>
      <c r="D231" s="49"/>
      <c r="E231" s="35"/>
      <c r="F231" s="32"/>
      <c r="G231" s="32"/>
      <c r="H231" s="32"/>
    </row>
    <row r="232" spans="1:8" x14ac:dyDescent="0.25">
      <c r="A232" s="1"/>
      <c r="B232" s="104"/>
      <c r="C232" s="104"/>
      <c r="D232" s="49"/>
      <c r="E232" s="35"/>
      <c r="F232" s="32"/>
      <c r="G232" s="32"/>
      <c r="H232" s="32"/>
    </row>
    <row r="233" spans="1:8" x14ac:dyDescent="0.25">
      <c r="A233" s="1"/>
      <c r="B233" s="104"/>
      <c r="C233" s="104"/>
      <c r="D233" s="49"/>
      <c r="E233" s="35"/>
      <c r="F233" s="32"/>
      <c r="G233" s="32"/>
      <c r="H233" s="32"/>
    </row>
    <row r="234" spans="1:8" x14ac:dyDescent="0.25">
      <c r="A234" s="1"/>
      <c r="B234" s="104"/>
      <c r="C234" s="104"/>
      <c r="D234" s="49"/>
      <c r="E234" s="35"/>
      <c r="F234" s="32"/>
      <c r="G234" s="32"/>
      <c r="H234" s="32"/>
    </row>
    <row r="235" spans="1:8" x14ac:dyDescent="0.25">
      <c r="A235" s="1"/>
      <c r="B235" s="104"/>
      <c r="C235" s="104"/>
      <c r="D235" s="49"/>
      <c r="E235" s="35"/>
      <c r="F235" s="32"/>
      <c r="G235" s="32"/>
      <c r="H235" s="32"/>
    </row>
    <row r="236" spans="1:8" x14ac:dyDescent="0.25">
      <c r="A236" s="1"/>
      <c r="B236" s="104"/>
      <c r="C236" s="104"/>
      <c r="D236" s="49"/>
      <c r="E236" s="35"/>
      <c r="F236" s="32"/>
      <c r="G236" s="32"/>
      <c r="H236" s="32"/>
    </row>
    <row r="237" spans="1:8" x14ac:dyDescent="0.25">
      <c r="A237" s="1"/>
      <c r="B237" s="104"/>
      <c r="C237" s="104"/>
      <c r="D237" s="49"/>
      <c r="E237" s="35"/>
      <c r="F237" s="32"/>
      <c r="G237" s="32"/>
      <c r="H237" s="32"/>
    </row>
    <row r="238" spans="1:8" x14ac:dyDescent="0.25">
      <c r="A238" s="1"/>
      <c r="B238" s="104"/>
      <c r="C238" s="104"/>
      <c r="D238" s="49"/>
      <c r="E238" s="35"/>
      <c r="F238" s="32"/>
      <c r="G238" s="32"/>
      <c r="H238" s="32"/>
    </row>
    <row r="239" spans="1:8" x14ac:dyDescent="0.25">
      <c r="A239" s="1"/>
      <c r="B239" s="104"/>
      <c r="C239" s="104"/>
      <c r="D239" s="49"/>
      <c r="E239" s="35"/>
      <c r="F239" s="32"/>
      <c r="G239" s="32"/>
      <c r="H239" s="32"/>
    </row>
    <row r="240" spans="1:8" x14ac:dyDescent="0.25">
      <c r="A240" s="1"/>
      <c r="B240" s="104"/>
      <c r="C240" s="104"/>
      <c r="D240" s="49"/>
      <c r="E240" s="35"/>
      <c r="F240" s="32"/>
      <c r="G240" s="32"/>
      <c r="H240" s="32"/>
    </row>
    <row r="241" spans="1:8" x14ac:dyDescent="0.25">
      <c r="A241" s="1"/>
      <c r="B241" s="104"/>
      <c r="C241" s="104"/>
      <c r="D241" s="49"/>
      <c r="E241" s="35"/>
      <c r="F241" s="32"/>
      <c r="G241" s="32"/>
      <c r="H241" s="32"/>
    </row>
    <row r="242" spans="1:8" x14ac:dyDescent="0.25">
      <c r="A242" s="1"/>
      <c r="B242" s="104"/>
      <c r="C242" s="104"/>
      <c r="D242" s="49"/>
      <c r="E242" s="35"/>
      <c r="F242" s="32"/>
      <c r="G242" s="32"/>
      <c r="H242" s="32"/>
    </row>
    <row r="243" spans="1:8" x14ac:dyDescent="0.25">
      <c r="A243" s="1"/>
      <c r="B243" s="104"/>
      <c r="C243" s="104"/>
      <c r="D243" s="49"/>
      <c r="E243" s="35"/>
      <c r="F243" s="32"/>
      <c r="G243" s="32"/>
      <c r="H243" s="32"/>
    </row>
    <row r="244" spans="1:8" x14ac:dyDescent="0.25">
      <c r="A244" s="1"/>
      <c r="B244" s="104"/>
      <c r="C244" s="104"/>
      <c r="D244" s="49"/>
      <c r="E244" s="35"/>
      <c r="F244" s="32"/>
      <c r="G244" s="32"/>
      <c r="H244" s="32"/>
    </row>
    <row r="245" spans="1:8" x14ac:dyDescent="0.25">
      <c r="A245" s="1"/>
      <c r="B245" s="104"/>
      <c r="C245" s="104"/>
      <c r="D245" s="49"/>
      <c r="E245" s="35"/>
      <c r="F245" s="32"/>
      <c r="G245" s="32"/>
      <c r="H245" s="32"/>
    </row>
    <row r="246" spans="1:8" x14ac:dyDescent="0.25">
      <c r="A246" s="1"/>
      <c r="B246" s="104"/>
      <c r="C246" s="104"/>
      <c r="D246" s="49"/>
      <c r="E246" s="35"/>
      <c r="F246" s="32"/>
      <c r="G246" s="32"/>
      <c r="H246" s="32"/>
    </row>
    <row r="247" spans="1:8" x14ac:dyDescent="0.25">
      <c r="A247" s="1"/>
      <c r="B247" s="104"/>
      <c r="C247" s="104"/>
      <c r="D247" s="49"/>
      <c r="E247" s="35"/>
      <c r="F247" s="32"/>
      <c r="G247" s="32"/>
      <c r="H247" s="32"/>
    </row>
    <row r="248" spans="1:8" x14ac:dyDescent="0.25">
      <c r="A248" s="1"/>
      <c r="B248" s="104"/>
      <c r="C248" s="104"/>
      <c r="D248" s="49"/>
      <c r="E248" s="35"/>
      <c r="F248" s="32"/>
      <c r="G248" s="32"/>
      <c r="H248" s="32"/>
    </row>
    <row r="249" spans="1:8" x14ac:dyDescent="0.25">
      <c r="A249" s="1"/>
      <c r="B249" s="104"/>
      <c r="C249" s="104"/>
      <c r="D249" s="49"/>
      <c r="E249" s="35"/>
      <c r="F249" s="32"/>
      <c r="G249" s="32"/>
      <c r="H249" s="32"/>
    </row>
    <row r="250" spans="1:8" x14ac:dyDescent="0.25">
      <c r="A250" s="1"/>
      <c r="B250" s="104"/>
      <c r="C250" s="104"/>
      <c r="D250" s="49"/>
      <c r="E250" s="35"/>
      <c r="F250" s="32"/>
      <c r="G250" s="32"/>
      <c r="H250" s="32"/>
    </row>
    <row r="251" spans="1:8" x14ac:dyDescent="0.25">
      <c r="A251" s="1"/>
      <c r="B251" s="104"/>
      <c r="C251" s="104"/>
      <c r="D251" s="49"/>
      <c r="E251" s="35"/>
      <c r="F251" s="32"/>
      <c r="G251" s="32"/>
      <c r="H251" s="32"/>
    </row>
    <row r="252" spans="1:8" x14ac:dyDescent="0.25">
      <c r="A252" s="1"/>
      <c r="B252" s="104"/>
      <c r="C252" s="104"/>
      <c r="D252" s="49"/>
      <c r="E252" s="35"/>
      <c r="F252" s="32"/>
      <c r="G252" s="32"/>
      <c r="H252" s="32"/>
    </row>
    <row r="253" spans="1:8" x14ac:dyDescent="0.25">
      <c r="A253" s="1"/>
      <c r="B253" s="104"/>
      <c r="C253" s="104"/>
      <c r="D253" s="49"/>
      <c r="E253" s="35"/>
      <c r="F253" s="32"/>
      <c r="G253" s="32"/>
      <c r="H253" s="32"/>
    </row>
    <row r="254" spans="1:8" x14ac:dyDescent="0.25">
      <c r="A254" s="1"/>
      <c r="B254" s="104"/>
      <c r="C254" s="104"/>
      <c r="D254" s="49"/>
      <c r="E254" s="35"/>
      <c r="F254" s="32"/>
      <c r="G254" s="32"/>
      <c r="H254" s="32"/>
    </row>
    <row r="255" spans="1:8" x14ac:dyDescent="0.25">
      <c r="A255" s="1"/>
      <c r="B255" s="104"/>
      <c r="C255" s="104"/>
      <c r="D255" s="49"/>
      <c r="E255" s="35"/>
      <c r="F255" s="32"/>
      <c r="G255" s="32"/>
      <c r="H255" s="32"/>
    </row>
    <row r="256" spans="1:8" x14ac:dyDescent="0.25">
      <c r="A256" s="1"/>
      <c r="B256" s="104"/>
      <c r="C256" s="104"/>
      <c r="D256" s="49"/>
      <c r="E256" s="35"/>
      <c r="F256" s="32"/>
      <c r="G256" s="32"/>
      <c r="H256" s="32"/>
    </row>
    <row r="257" spans="1:8" x14ac:dyDescent="0.25">
      <c r="A257" s="1"/>
      <c r="B257" s="104"/>
      <c r="C257" s="104"/>
      <c r="D257" s="49"/>
      <c r="E257" s="35"/>
      <c r="F257" s="32"/>
      <c r="G257" s="32"/>
      <c r="H257" s="32"/>
    </row>
    <row r="258" spans="1:8" x14ac:dyDescent="0.25">
      <c r="A258" s="1"/>
      <c r="B258" s="104"/>
      <c r="C258" s="104"/>
      <c r="D258" s="49"/>
      <c r="E258" s="35"/>
      <c r="F258" s="32"/>
      <c r="G258" s="32"/>
      <c r="H258" s="32"/>
    </row>
    <row r="259" spans="1:8" x14ac:dyDescent="0.25">
      <c r="A259" s="1"/>
      <c r="B259" s="104"/>
      <c r="C259" s="104"/>
      <c r="D259" s="49"/>
      <c r="E259" s="35"/>
      <c r="F259" s="32"/>
      <c r="G259" s="32"/>
      <c r="H259" s="32"/>
    </row>
    <row r="260" spans="1:8" x14ac:dyDescent="0.25">
      <c r="A260" s="1"/>
      <c r="B260" s="104"/>
      <c r="C260" s="104"/>
      <c r="D260" s="49"/>
      <c r="E260" s="35"/>
      <c r="F260" s="32"/>
      <c r="G260" s="32"/>
      <c r="H260" s="32"/>
    </row>
    <row r="261" spans="1:8" x14ac:dyDescent="0.25">
      <c r="A261" s="1"/>
      <c r="B261" s="104"/>
      <c r="C261" s="104"/>
      <c r="D261" s="49"/>
      <c r="E261" s="35"/>
      <c r="F261" s="32"/>
      <c r="G261" s="32"/>
      <c r="H261" s="32"/>
    </row>
    <row r="262" spans="1:8" x14ac:dyDescent="0.25">
      <c r="A262" s="1"/>
      <c r="B262" s="104"/>
      <c r="C262" s="104"/>
      <c r="D262" s="49"/>
      <c r="E262" s="35"/>
      <c r="F262" s="32"/>
      <c r="G262" s="32"/>
      <c r="H262" s="32"/>
    </row>
    <row r="263" spans="1:8" x14ac:dyDescent="0.25">
      <c r="A263" s="1"/>
      <c r="B263" s="104"/>
      <c r="C263" s="104"/>
      <c r="D263" s="49"/>
      <c r="E263" s="35"/>
      <c r="F263" s="32"/>
      <c r="G263" s="32"/>
      <c r="H263" s="32"/>
    </row>
    <row r="264" spans="1:8" x14ac:dyDescent="0.25">
      <c r="A264" s="1"/>
      <c r="B264" s="104"/>
      <c r="C264" s="104"/>
      <c r="D264" s="49"/>
      <c r="E264" s="35"/>
      <c r="F264" s="32"/>
      <c r="G264" s="32"/>
      <c r="H264" s="32"/>
    </row>
    <row r="265" spans="1:8" x14ac:dyDescent="0.25">
      <c r="A265" s="1"/>
      <c r="B265" s="104"/>
      <c r="C265" s="104"/>
      <c r="D265" s="49"/>
      <c r="E265" s="35"/>
      <c r="F265" s="32"/>
      <c r="G265" s="32"/>
      <c r="H265" s="32"/>
    </row>
    <row r="266" spans="1:8" x14ac:dyDescent="0.25">
      <c r="A266" s="1"/>
      <c r="B266" s="104"/>
      <c r="C266" s="104"/>
      <c r="D266" s="49"/>
      <c r="E266" s="35"/>
      <c r="F266" s="32"/>
      <c r="G266" s="32"/>
      <c r="H266" s="32"/>
    </row>
    <row r="267" spans="1:8" x14ac:dyDescent="0.25">
      <c r="A267" s="1"/>
      <c r="B267" s="104"/>
      <c r="C267" s="104"/>
      <c r="D267" s="49"/>
      <c r="E267" s="35"/>
      <c r="F267" s="32"/>
      <c r="G267" s="32"/>
      <c r="H267" s="32"/>
    </row>
    <row r="268" spans="1:8" x14ac:dyDescent="0.25">
      <c r="A268" s="1"/>
      <c r="B268" s="104"/>
      <c r="C268" s="104"/>
      <c r="D268" s="49"/>
      <c r="E268" s="35"/>
      <c r="F268" s="32"/>
      <c r="G268" s="32"/>
      <c r="H268" s="32"/>
    </row>
    <row r="269" spans="1:8" x14ac:dyDescent="0.25">
      <c r="A269" s="1"/>
      <c r="B269" s="104"/>
      <c r="C269" s="104"/>
      <c r="D269" s="49"/>
      <c r="E269" s="35"/>
      <c r="F269" s="32"/>
      <c r="G269" s="32"/>
      <c r="H269" s="32"/>
    </row>
    <row r="270" spans="1:8" x14ac:dyDescent="0.25">
      <c r="A270" s="1"/>
      <c r="B270" s="104"/>
      <c r="C270" s="104"/>
      <c r="D270" s="49"/>
      <c r="E270" s="35"/>
      <c r="F270" s="32"/>
      <c r="G270" s="32"/>
      <c r="H270" s="32"/>
    </row>
    <row r="271" spans="1:8" x14ac:dyDescent="0.25">
      <c r="A271" s="1"/>
      <c r="B271" s="104"/>
      <c r="C271" s="104"/>
      <c r="D271" s="49"/>
      <c r="E271" s="35"/>
      <c r="F271" s="32"/>
      <c r="G271" s="32"/>
      <c r="H271" s="32"/>
    </row>
    <row r="272" spans="1:8" x14ac:dyDescent="0.25">
      <c r="A272" s="1"/>
      <c r="B272" s="104"/>
      <c r="C272" s="104"/>
      <c r="D272" s="49"/>
      <c r="E272" s="35"/>
      <c r="F272" s="32"/>
      <c r="G272" s="32"/>
      <c r="H272" s="32"/>
    </row>
    <row r="273" spans="1:8" x14ac:dyDescent="0.25">
      <c r="A273" s="1"/>
      <c r="B273" s="104"/>
      <c r="C273" s="104"/>
      <c r="D273" s="49"/>
      <c r="E273" s="35"/>
      <c r="F273" s="32"/>
      <c r="G273" s="32"/>
      <c r="H273" s="32"/>
    </row>
    <row r="274" spans="1:8" x14ac:dyDescent="0.25">
      <c r="A274" s="1"/>
      <c r="B274" s="104"/>
      <c r="C274" s="104"/>
      <c r="D274" s="49"/>
      <c r="E274" s="35"/>
      <c r="F274" s="32"/>
      <c r="G274" s="32"/>
      <c r="H274" s="32"/>
    </row>
    <row r="275" spans="1:8" x14ac:dyDescent="0.25">
      <c r="A275" s="1"/>
      <c r="B275" s="104"/>
      <c r="C275" s="104"/>
      <c r="D275" s="49"/>
      <c r="E275" s="35"/>
      <c r="F275" s="32"/>
      <c r="G275" s="32"/>
      <c r="H275" s="32"/>
    </row>
    <row r="276" spans="1:8" x14ac:dyDescent="0.25">
      <c r="A276" s="1"/>
      <c r="B276" s="104"/>
      <c r="C276" s="104"/>
      <c r="D276" s="49"/>
      <c r="E276" s="35"/>
      <c r="F276" s="32"/>
      <c r="G276" s="32"/>
      <c r="H276" s="32"/>
    </row>
    <row r="277" spans="1:8" x14ac:dyDescent="0.25">
      <c r="A277" s="1"/>
      <c r="B277" s="104"/>
      <c r="C277" s="104"/>
      <c r="D277" s="49"/>
      <c r="E277" s="35"/>
      <c r="F277" s="32"/>
      <c r="G277" s="32"/>
      <c r="H277" s="32"/>
    </row>
    <row r="278" spans="1:8" x14ac:dyDescent="0.25">
      <c r="A278" s="1"/>
      <c r="B278" s="104"/>
      <c r="C278" s="104"/>
      <c r="D278" s="49"/>
      <c r="E278" s="35"/>
      <c r="F278" s="32"/>
      <c r="G278" s="32"/>
      <c r="H278" s="32"/>
    </row>
    <row r="279" spans="1:8" x14ac:dyDescent="0.25">
      <c r="A279" s="1"/>
      <c r="B279" s="104"/>
      <c r="C279" s="104"/>
      <c r="D279" s="49"/>
      <c r="E279" s="35"/>
      <c r="F279" s="32"/>
      <c r="G279" s="32"/>
      <c r="H279" s="32"/>
    </row>
    <row r="280" spans="1:8" x14ac:dyDescent="0.25">
      <c r="A280" s="1"/>
      <c r="B280" s="104"/>
      <c r="C280" s="104"/>
      <c r="D280" s="49"/>
      <c r="E280" s="35"/>
      <c r="F280" s="32"/>
      <c r="G280" s="32"/>
      <c r="H280" s="32"/>
    </row>
    <row r="281" spans="1:8" x14ac:dyDescent="0.25">
      <c r="A281" s="1"/>
      <c r="B281" s="104"/>
      <c r="C281" s="104"/>
      <c r="D281" s="49"/>
      <c r="E281" s="35"/>
      <c r="F281" s="32"/>
      <c r="G281" s="32"/>
      <c r="H281" s="32"/>
    </row>
    <row r="282" spans="1:8" x14ac:dyDescent="0.25">
      <c r="A282" s="1"/>
      <c r="B282" s="104"/>
      <c r="C282" s="104"/>
      <c r="D282" s="49"/>
      <c r="E282" s="35"/>
      <c r="F282" s="32"/>
      <c r="G282" s="32"/>
      <c r="H282" s="32"/>
    </row>
    <row r="283" spans="1:8" x14ac:dyDescent="0.25">
      <c r="A283" s="1"/>
      <c r="B283" s="104"/>
      <c r="C283" s="104"/>
      <c r="D283" s="49"/>
      <c r="E283" s="35"/>
      <c r="F283" s="32"/>
      <c r="G283" s="32"/>
      <c r="H283" s="32"/>
    </row>
    <row r="284" spans="1:8" x14ac:dyDescent="0.25">
      <c r="A284" s="1"/>
      <c r="B284" s="104"/>
      <c r="C284" s="104"/>
      <c r="D284" s="49"/>
      <c r="E284" s="35"/>
      <c r="F284" s="32"/>
      <c r="G284" s="32"/>
      <c r="H284" s="32"/>
    </row>
    <row r="285" spans="1:8" x14ac:dyDescent="0.25">
      <c r="A285" s="1"/>
      <c r="B285" s="104"/>
      <c r="C285" s="104"/>
      <c r="D285" s="49"/>
      <c r="E285" s="35"/>
      <c r="F285" s="32"/>
      <c r="G285" s="32"/>
      <c r="H285" s="32"/>
    </row>
    <row r="286" spans="1:8" x14ac:dyDescent="0.25">
      <c r="A286" s="1"/>
      <c r="B286" s="104"/>
      <c r="C286" s="104"/>
      <c r="D286" s="49"/>
      <c r="E286" s="35"/>
      <c r="F286" s="32"/>
      <c r="G286" s="32"/>
      <c r="H286" s="32"/>
    </row>
    <row r="287" spans="1:8" x14ac:dyDescent="0.25">
      <c r="A287" s="1"/>
      <c r="B287" s="104"/>
      <c r="C287" s="104"/>
      <c r="D287" s="49"/>
      <c r="E287" s="35"/>
      <c r="F287" s="32"/>
      <c r="G287" s="32"/>
      <c r="H287" s="32"/>
    </row>
    <row r="288" spans="1:8" x14ac:dyDescent="0.25">
      <c r="A288" s="1"/>
      <c r="B288" s="104"/>
      <c r="C288" s="104"/>
      <c r="D288" s="49"/>
      <c r="E288" s="35"/>
      <c r="F288" s="32"/>
      <c r="G288" s="32"/>
      <c r="H288" s="32"/>
    </row>
    <row r="289" spans="1:8" x14ac:dyDescent="0.25">
      <c r="A289" s="1"/>
      <c r="B289" s="104"/>
      <c r="C289" s="104"/>
      <c r="D289" s="49"/>
      <c r="E289" s="35"/>
      <c r="F289" s="32"/>
      <c r="G289" s="32"/>
      <c r="H289" s="32"/>
    </row>
    <row r="290" spans="1:8" x14ac:dyDescent="0.25">
      <c r="A290" s="1"/>
      <c r="B290" s="104"/>
      <c r="C290" s="104"/>
      <c r="D290" s="49"/>
      <c r="E290" s="35"/>
      <c r="F290" s="32"/>
      <c r="G290" s="32"/>
      <c r="H290" s="32"/>
    </row>
    <row r="291" spans="1:8" x14ac:dyDescent="0.25">
      <c r="A291" s="1"/>
      <c r="B291" s="104"/>
      <c r="C291" s="104"/>
      <c r="D291" s="49"/>
      <c r="E291" s="35"/>
      <c r="F291" s="32"/>
      <c r="G291" s="32"/>
      <c r="H291" s="32"/>
    </row>
    <row r="292" spans="1:8" x14ac:dyDescent="0.25">
      <c r="A292" s="1"/>
      <c r="B292" s="104"/>
      <c r="C292" s="104"/>
      <c r="D292" s="49"/>
      <c r="E292" s="35"/>
      <c r="F292" s="32"/>
      <c r="G292" s="32"/>
      <c r="H292" s="32"/>
    </row>
    <row r="293" spans="1:8" x14ac:dyDescent="0.25">
      <c r="A293" s="1"/>
      <c r="B293" s="104"/>
      <c r="C293" s="104"/>
      <c r="D293" s="49"/>
      <c r="E293" s="35"/>
      <c r="F293" s="32"/>
      <c r="G293" s="32"/>
      <c r="H293" s="32"/>
    </row>
    <row r="294" spans="1:8" x14ac:dyDescent="0.25">
      <c r="A294" s="1"/>
      <c r="B294" s="104"/>
      <c r="C294" s="104"/>
      <c r="D294" s="49"/>
      <c r="E294" s="35"/>
      <c r="F294" s="32"/>
      <c r="G294" s="32"/>
      <c r="H294" s="32"/>
    </row>
    <row r="295" spans="1:8" x14ac:dyDescent="0.25">
      <c r="A295" s="1"/>
      <c r="B295" s="104"/>
      <c r="C295" s="104"/>
      <c r="D295" s="49"/>
      <c r="E295" s="35"/>
      <c r="F295" s="32"/>
      <c r="G295" s="32"/>
      <c r="H295" s="32"/>
    </row>
    <row r="296" spans="1:8" x14ac:dyDescent="0.25">
      <c r="A296" s="1"/>
      <c r="B296" s="104"/>
      <c r="C296" s="104"/>
      <c r="D296" s="49"/>
      <c r="E296" s="35"/>
      <c r="F296" s="32"/>
      <c r="G296" s="32"/>
      <c r="H296" s="32"/>
    </row>
    <row r="297" spans="1:8" x14ac:dyDescent="0.25">
      <c r="A297" s="1"/>
      <c r="B297" s="104"/>
      <c r="C297" s="104"/>
      <c r="D297" s="49"/>
      <c r="E297" s="35"/>
      <c r="F297" s="32"/>
      <c r="G297" s="32"/>
      <c r="H297" s="32"/>
    </row>
    <row r="298" spans="1:8" x14ac:dyDescent="0.25">
      <c r="A298" s="1"/>
      <c r="B298" s="104"/>
      <c r="C298" s="104"/>
      <c r="D298" s="49"/>
      <c r="E298" s="35"/>
      <c r="F298" s="32"/>
      <c r="G298" s="32"/>
      <c r="H298" s="32"/>
    </row>
    <row r="299" spans="1:8" x14ac:dyDescent="0.25">
      <c r="A299" s="1"/>
      <c r="B299" s="104"/>
      <c r="C299" s="104"/>
      <c r="D299" s="49"/>
      <c r="E299" s="35"/>
      <c r="F299" s="32"/>
      <c r="G299" s="32"/>
      <c r="H299" s="32"/>
    </row>
    <row r="300" spans="1:8" x14ac:dyDescent="0.25">
      <c r="A300" s="1"/>
      <c r="B300" s="104"/>
      <c r="C300" s="104"/>
      <c r="D300" s="49"/>
      <c r="E300" s="35"/>
      <c r="F300" s="32"/>
      <c r="G300" s="32"/>
      <c r="H300" s="32"/>
    </row>
    <row r="301" spans="1:8" x14ac:dyDescent="0.25">
      <c r="A301" s="1"/>
      <c r="B301" s="104"/>
      <c r="C301" s="104"/>
      <c r="D301" s="49"/>
      <c r="E301" s="35"/>
      <c r="F301" s="32"/>
      <c r="G301" s="32"/>
      <c r="H301" s="32"/>
    </row>
    <row r="302" spans="1:8" x14ac:dyDescent="0.25">
      <c r="A302" s="1"/>
      <c r="B302" s="104"/>
      <c r="C302" s="104"/>
      <c r="D302" s="49"/>
      <c r="E302" s="35"/>
      <c r="F302" s="32"/>
      <c r="G302" s="32"/>
      <c r="H302" s="32"/>
    </row>
    <row r="303" spans="1:8" x14ac:dyDescent="0.25">
      <c r="A303" s="1"/>
      <c r="B303" s="104"/>
      <c r="C303" s="104"/>
      <c r="D303" s="49"/>
      <c r="E303" s="35"/>
      <c r="F303" s="32"/>
      <c r="G303" s="32"/>
      <c r="H303" s="32"/>
    </row>
    <row r="304" spans="1:8" x14ac:dyDescent="0.25">
      <c r="A304" s="1"/>
      <c r="B304" s="104"/>
      <c r="C304" s="104"/>
      <c r="D304" s="49"/>
      <c r="E304" s="35"/>
      <c r="F304" s="32"/>
      <c r="G304" s="32"/>
      <c r="H304" s="32"/>
    </row>
    <row r="305" spans="1:8" x14ac:dyDescent="0.25">
      <c r="A305" s="1"/>
      <c r="B305" s="104"/>
      <c r="C305" s="104"/>
      <c r="D305" s="49"/>
      <c r="E305" s="35"/>
      <c r="F305" s="32"/>
      <c r="G305" s="32"/>
      <c r="H305" s="32"/>
    </row>
    <row r="306" spans="1:8" x14ac:dyDescent="0.25">
      <c r="A306" s="1"/>
      <c r="B306" s="104"/>
      <c r="C306" s="104"/>
      <c r="D306" s="49"/>
      <c r="E306" s="35"/>
      <c r="F306" s="32"/>
      <c r="G306" s="32"/>
      <c r="H306" s="32"/>
    </row>
    <row r="307" spans="1:8" x14ac:dyDescent="0.25">
      <c r="A307" s="1"/>
      <c r="B307" s="104"/>
      <c r="C307" s="104"/>
      <c r="D307" s="49"/>
      <c r="E307" s="35"/>
      <c r="F307" s="32"/>
      <c r="G307" s="32"/>
      <c r="H307" s="32"/>
    </row>
    <row r="308" spans="1:8" x14ac:dyDescent="0.25">
      <c r="A308" s="1"/>
      <c r="B308" s="104"/>
      <c r="C308" s="104"/>
      <c r="D308" s="49"/>
      <c r="E308" s="35"/>
      <c r="F308" s="32"/>
      <c r="G308" s="32"/>
      <c r="H308" s="32"/>
    </row>
    <row r="309" spans="1:8" x14ac:dyDescent="0.25">
      <c r="A309" s="1"/>
      <c r="B309" s="104"/>
      <c r="C309" s="104"/>
      <c r="D309" s="49"/>
      <c r="E309" s="35"/>
      <c r="F309" s="32"/>
      <c r="G309" s="32"/>
      <c r="H309" s="32"/>
    </row>
    <row r="310" spans="1:8" x14ac:dyDescent="0.25">
      <c r="A310" s="1"/>
      <c r="B310" s="104"/>
      <c r="C310" s="104"/>
      <c r="D310" s="49"/>
      <c r="E310" s="35"/>
      <c r="F310" s="32"/>
      <c r="G310" s="32"/>
      <c r="H310" s="32"/>
    </row>
    <row r="311" spans="1:8" x14ac:dyDescent="0.25">
      <c r="A311" s="1"/>
      <c r="B311" s="104"/>
      <c r="C311" s="104"/>
      <c r="D311" s="49"/>
      <c r="E311" s="35"/>
      <c r="F311" s="32"/>
      <c r="G311" s="32"/>
      <c r="H311" s="32"/>
    </row>
    <row r="312" spans="1:8" x14ac:dyDescent="0.25">
      <c r="A312" s="1"/>
      <c r="B312" s="104"/>
      <c r="C312" s="104"/>
      <c r="D312" s="49"/>
      <c r="E312" s="35"/>
      <c r="F312" s="32"/>
      <c r="G312" s="32"/>
      <c r="H312" s="32"/>
    </row>
    <row r="313" spans="1:8" x14ac:dyDescent="0.25">
      <c r="A313" s="1"/>
      <c r="B313" s="104"/>
      <c r="C313" s="104"/>
      <c r="D313" s="49"/>
      <c r="E313" s="35"/>
      <c r="F313" s="32"/>
      <c r="G313" s="32"/>
      <c r="H313" s="32"/>
    </row>
    <row r="314" spans="1:8" x14ac:dyDescent="0.25">
      <c r="A314" s="1"/>
      <c r="B314" s="104"/>
      <c r="C314" s="104"/>
      <c r="D314" s="49"/>
      <c r="E314" s="35"/>
      <c r="F314" s="32"/>
      <c r="G314" s="32"/>
      <c r="H314" s="32"/>
    </row>
    <row r="315" spans="1:8" x14ac:dyDescent="0.25">
      <c r="A315" s="1"/>
      <c r="B315" s="104"/>
      <c r="C315" s="104"/>
      <c r="D315" s="49"/>
      <c r="E315" s="35"/>
      <c r="F315" s="32"/>
      <c r="G315" s="32"/>
      <c r="H315" s="32"/>
    </row>
    <row r="316" spans="1:8" x14ac:dyDescent="0.25">
      <c r="A316" s="1"/>
      <c r="B316" s="104"/>
      <c r="C316" s="104"/>
      <c r="D316" s="49"/>
      <c r="E316" s="35"/>
      <c r="F316" s="32"/>
      <c r="G316" s="32"/>
      <c r="H316" s="32"/>
    </row>
    <row r="317" spans="1:8" x14ac:dyDescent="0.25">
      <c r="A317" s="1"/>
      <c r="B317" s="104"/>
      <c r="C317" s="104"/>
      <c r="D317" s="49"/>
      <c r="E317" s="35"/>
      <c r="F317" s="32"/>
      <c r="G317" s="32"/>
      <c r="H317" s="32"/>
    </row>
    <row r="318" spans="1:8" x14ac:dyDescent="0.25">
      <c r="A318" s="1"/>
      <c r="B318" s="104"/>
      <c r="C318" s="104"/>
      <c r="D318" s="49"/>
      <c r="E318" s="35"/>
      <c r="F318" s="32"/>
      <c r="G318" s="32"/>
      <c r="H318" s="32"/>
    </row>
    <row r="319" spans="1:8" x14ac:dyDescent="0.25">
      <c r="A319" s="1"/>
      <c r="B319" s="104"/>
      <c r="C319" s="104"/>
      <c r="D319" s="49"/>
      <c r="E319" s="35"/>
      <c r="F319" s="32"/>
      <c r="G319" s="32"/>
      <c r="H319" s="32"/>
    </row>
    <row r="320" spans="1:8" x14ac:dyDescent="0.25">
      <c r="A320" s="1"/>
      <c r="B320" s="104"/>
      <c r="C320" s="104"/>
      <c r="D320" s="49"/>
      <c r="E320" s="35"/>
      <c r="F320" s="32"/>
      <c r="G320" s="32"/>
      <c r="H320" s="32"/>
    </row>
    <row r="321" spans="1:8" x14ac:dyDescent="0.25">
      <c r="A321" s="1"/>
      <c r="B321" s="104"/>
      <c r="C321" s="104"/>
      <c r="D321" s="49"/>
      <c r="E321" s="35"/>
      <c r="F321" s="32"/>
      <c r="G321" s="32"/>
      <c r="H321" s="32"/>
    </row>
    <row r="322" spans="1:8" x14ac:dyDescent="0.25">
      <c r="A322" s="1"/>
      <c r="B322" s="104"/>
      <c r="C322" s="104"/>
      <c r="D322" s="49"/>
      <c r="E322" s="35"/>
      <c r="F322" s="32"/>
      <c r="G322" s="32"/>
      <c r="H322" s="32"/>
    </row>
    <row r="323" spans="1:8" x14ac:dyDescent="0.25">
      <c r="A323" s="1"/>
      <c r="B323" s="104"/>
      <c r="C323" s="104"/>
      <c r="D323" s="49"/>
      <c r="E323" s="35"/>
      <c r="F323" s="32"/>
      <c r="G323" s="32"/>
      <c r="H323" s="32"/>
    </row>
    <row r="324" spans="1:8" x14ac:dyDescent="0.25">
      <c r="A324" s="1"/>
      <c r="B324" s="104"/>
      <c r="C324" s="104"/>
      <c r="D324" s="49"/>
      <c r="E324" s="35"/>
      <c r="F324" s="32"/>
      <c r="G324" s="32"/>
      <c r="H324" s="32"/>
    </row>
    <row r="325" spans="1:8" x14ac:dyDescent="0.25">
      <c r="A325" s="1"/>
      <c r="B325" s="104"/>
      <c r="C325" s="104"/>
      <c r="D325" s="49"/>
      <c r="E325" s="35"/>
      <c r="F325" s="32"/>
      <c r="G325" s="32"/>
      <c r="H325" s="32"/>
    </row>
    <row r="326" spans="1:8" x14ac:dyDescent="0.25">
      <c r="A326" s="1"/>
      <c r="B326" s="104"/>
      <c r="C326" s="104"/>
      <c r="D326" s="49"/>
      <c r="E326" s="35"/>
      <c r="F326" s="32"/>
      <c r="G326" s="32"/>
      <c r="H326" s="32"/>
    </row>
    <row r="327" spans="1:8" x14ac:dyDescent="0.25">
      <c r="A327" s="1"/>
      <c r="B327" s="104"/>
      <c r="C327" s="104"/>
      <c r="D327" s="49"/>
      <c r="E327" s="35"/>
      <c r="F327" s="32"/>
      <c r="G327" s="32"/>
      <c r="H327" s="32"/>
    </row>
    <row r="328" spans="1:8" x14ac:dyDescent="0.25">
      <c r="A328" s="1"/>
      <c r="B328" s="104"/>
      <c r="C328" s="104"/>
      <c r="D328" s="49"/>
      <c r="E328" s="35"/>
      <c r="F328" s="32"/>
      <c r="G328" s="32"/>
      <c r="H328" s="32"/>
    </row>
    <row r="329" spans="1:8" x14ac:dyDescent="0.25">
      <c r="A329" s="1"/>
      <c r="B329" s="104"/>
      <c r="C329" s="104"/>
      <c r="D329" s="49"/>
      <c r="E329" s="35"/>
      <c r="F329" s="32"/>
      <c r="G329" s="32"/>
      <c r="H329" s="32"/>
    </row>
    <row r="330" spans="1:8" x14ac:dyDescent="0.25">
      <c r="A330" s="1"/>
      <c r="B330" s="104"/>
      <c r="C330" s="104"/>
      <c r="D330" s="49"/>
      <c r="E330" s="35"/>
      <c r="F330" s="32"/>
      <c r="G330" s="32"/>
      <c r="H330" s="32"/>
    </row>
    <row r="331" spans="1:8" x14ac:dyDescent="0.25">
      <c r="A331" s="1"/>
      <c r="B331" s="104"/>
      <c r="C331" s="104"/>
      <c r="D331" s="49"/>
      <c r="E331" s="35"/>
      <c r="F331" s="32"/>
      <c r="G331" s="32"/>
      <c r="H331" s="32"/>
    </row>
    <row r="332" spans="1:8" x14ac:dyDescent="0.25">
      <c r="A332" s="1"/>
      <c r="B332" s="104"/>
      <c r="C332" s="104"/>
      <c r="D332" s="49"/>
      <c r="E332" s="35"/>
      <c r="F332" s="32"/>
      <c r="G332" s="32"/>
      <c r="H332" s="32"/>
    </row>
    <row r="333" spans="1:8" x14ac:dyDescent="0.25">
      <c r="A333" s="1"/>
      <c r="B333" s="104"/>
      <c r="C333" s="104"/>
      <c r="D333" s="49"/>
      <c r="E333" s="35"/>
      <c r="F333" s="32"/>
      <c r="G333" s="32"/>
      <c r="H333" s="32"/>
    </row>
    <row r="334" spans="1:8" x14ac:dyDescent="0.25">
      <c r="A334" s="1"/>
      <c r="B334" s="104"/>
      <c r="C334" s="104"/>
      <c r="D334" s="49"/>
      <c r="E334" s="35"/>
      <c r="F334" s="32"/>
      <c r="G334" s="32"/>
      <c r="H334" s="32"/>
    </row>
    <row r="335" spans="1:8" x14ac:dyDescent="0.25">
      <c r="A335" s="1"/>
      <c r="B335" s="104"/>
      <c r="C335" s="104"/>
      <c r="D335" s="49"/>
      <c r="E335" s="35"/>
      <c r="F335" s="32"/>
      <c r="G335" s="32"/>
      <c r="H335" s="32"/>
    </row>
    <row r="336" spans="1:8" x14ac:dyDescent="0.25">
      <c r="A336" s="1"/>
      <c r="B336" s="104"/>
      <c r="C336" s="104"/>
      <c r="D336" s="49"/>
      <c r="E336" s="35"/>
      <c r="F336" s="32"/>
      <c r="G336" s="32"/>
      <c r="H336" s="32"/>
    </row>
    <row r="337" spans="1:8" x14ac:dyDescent="0.25">
      <c r="A337" s="1"/>
      <c r="B337" s="104"/>
      <c r="C337" s="104"/>
      <c r="D337" s="49"/>
      <c r="E337" s="35"/>
      <c r="F337" s="32"/>
      <c r="G337" s="32"/>
      <c r="H337" s="32"/>
    </row>
    <row r="338" spans="1:8" x14ac:dyDescent="0.25">
      <c r="A338" s="1"/>
      <c r="B338" s="104"/>
      <c r="C338" s="104"/>
      <c r="D338" s="49"/>
      <c r="E338" s="35"/>
      <c r="F338" s="32"/>
      <c r="G338" s="32"/>
      <c r="H338" s="32"/>
    </row>
    <row r="339" spans="1:8" x14ac:dyDescent="0.25">
      <c r="A339" s="1"/>
      <c r="B339" s="104"/>
      <c r="C339" s="104"/>
      <c r="D339" s="49"/>
      <c r="E339" s="35"/>
      <c r="F339" s="32"/>
      <c r="G339" s="32"/>
      <c r="H339" s="32"/>
    </row>
    <row r="340" spans="1:8" x14ac:dyDescent="0.25">
      <c r="A340" s="1"/>
      <c r="B340" s="104"/>
      <c r="C340" s="104"/>
      <c r="D340" s="49"/>
      <c r="E340" s="35"/>
      <c r="F340" s="32"/>
      <c r="G340" s="32"/>
      <c r="H340" s="32"/>
    </row>
    <row r="341" spans="1:8" x14ac:dyDescent="0.25">
      <c r="A341" s="1"/>
      <c r="B341" s="104"/>
      <c r="C341" s="104"/>
      <c r="D341" s="49"/>
      <c r="E341" s="35"/>
      <c r="F341" s="32"/>
      <c r="G341" s="32"/>
      <c r="H341" s="32"/>
    </row>
    <row r="342" spans="1:8" x14ac:dyDescent="0.25">
      <c r="A342" s="1"/>
      <c r="B342" s="104"/>
      <c r="C342" s="104"/>
      <c r="D342" s="49"/>
      <c r="E342" s="35"/>
      <c r="F342" s="32"/>
      <c r="G342" s="32"/>
      <c r="H342" s="32"/>
    </row>
    <row r="343" spans="1:8" x14ac:dyDescent="0.25">
      <c r="A343" s="1"/>
      <c r="B343" s="104"/>
      <c r="C343" s="104"/>
      <c r="D343" s="49"/>
      <c r="E343" s="35"/>
      <c r="F343" s="32"/>
      <c r="G343" s="32"/>
      <c r="H343" s="32"/>
    </row>
    <row r="344" spans="1:8" x14ac:dyDescent="0.25">
      <c r="A344" s="1"/>
      <c r="B344" s="104"/>
      <c r="C344" s="104"/>
      <c r="D344" s="49"/>
      <c r="E344" s="35"/>
      <c r="F344" s="32"/>
      <c r="G344" s="32"/>
      <c r="H344" s="32"/>
    </row>
    <row r="345" spans="1:8" x14ac:dyDescent="0.25">
      <c r="A345" s="1"/>
      <c r="B345" s="104"/>
      <c r="C345" s="104"/>
      <c r="D345" s="49"/>
      <c r="E345" s="35"/>
      <c r="F345" s="32"/>
      <c r="G345" s="32"/>
      <c r="H345" s="32"/>
    </row>
    <row r="346" spans="1:8" x14ac:dyDescent="0.25">
      <c r="A346" s="1"/>
      <c r="B346" s="104"/>
      <c r="C346" s="104"/>
      <c r="D346" s="49"/>
      <c r="E346" s="35"/>
      <c r="F346" s="32"/>
      <c r="G346" s="32"/>
      <c r="H346" s="32"/>
    </row>
    <row r="347" spans="1:8" x14ac:dyDescent="0.25">
      <c r="A347" s="1"/>
      <c r="B347" s="104"/>
      <c r="C347" s="104"/>
      <c r="D347" s="49"/>
      <c r="E347" s="35"/>
      <c r="F347" s="32"/>
      <c r="G347" s="32"/>
      <c r="H347" s="32"/>
    </row>
    <row r="348" spans="1:8" x14ac:dyDescent="0.25">
      <c r="A348" s="1"/>
      <c r="B348" s="104"/>
      <c r="C348" s="104"/>
      <c r="D348" s="49"/>
      <c r="E348" s="35"/>
      <c r="F348" s="32"/>
      <c r="G348" s="32"/>
      <c r="H348" s="32"/>
    </row>
    <row r="349" spans="1:8" x14ac:dyDescent="0.25">
      <c r="A349" s="1"/>
      <c r="B349" s="104"/>
      <c r="C349" s="104"/>
      <c r="D349" s="49"/>
      <c r="E349" s="35"/>
      <c r="F349" s="32"/>
      <c r="G349" s="32"/>
      <c r="H349" s="32"/>
    </row>
    <row r="350" spans="1:8" x14ac:dyDescent="0.25">
      <c r="A350" s="1"/>
      <c r="B350" s="104"/>
      <c r="C350" s="104"/>
      <c r="D350" s="49"/>
      <c r="E350" s="35"/>
      <c r="F350" s="32"/>
      <c r="G350" s="32"/>
      <c r="H350" s="32"/>
    </row>
    <row r="351" spans="1:8" x14ac:dyDescent="0.25">
      <c r="A351" s="1"/>
      <c r="B351" s="104"/>
      <c r="C351" s="104"/>
      <c r="D351" s="49"/>
      <c r="E351" s="35"/>
      <c r="F351" s="32"/>
      <c r="G351" s="32"/>
      <c r="H351" s="32"/>
    </row>
    <row r="352" spans="1:8" x14ac:dyDescent="0.25">
      <c r="A352" s="1"/>
      <c r="B352" s="104"/>
      <c r="C352" s="104"/>
      <c r="D352" s="49"/>
      <c r="E352" s="35"/>
      <c r="F352" s="32"/>
      <c r="G352" s="32"/>
      <c r="H352" s="32"/>
    </row>
    <row r="353" spans="1:8" x14ac:dyDescent="0.25">
      <c r="A353" s="1"/>
      <c r="B353" s="104"/>
      <c r="C353" s="104"/>
      <c r="D353" s="49"/>
      <c r="E353" s="35"/>
      <c r="F353" s="32"/>
      <c r="G353" s="32"/>
      <c r="H353" s="32"/>
    </row>
    <row r="354" spans="1:8" x14ac:dyDescent="0.25">
      <c r="A354" s="1"/>
      <c r="B354" s="104"/>
      <c r="C354" s="104"/>
      <c r="D354" s="49"/>
      <c r="E354" s="35"/>
      <c r="F354" s="32"/>
      <c r="G354" s="32"/>
      <c r="H354" s="32"/>
    </row>
    <row r="355" spans="1:8" x14ac:dyDescent="0.25">
      <c r="A355" s="1"/>
      <c r="B355" s="104"/>
      <c r="C355" s="104"/>
      <c r="D355" s="49"/>
      <c r="E355" s="35"/>
      <c r="F355" s="32"/>
      <c r="G355" s="32"/>
      <c r="H355" s="32"/>
    </row>
    <row r="356" spans="1:8" x14ac:dyDescent="0.25">
      <c r="A356" s="1"/>
      <c r="B356" s="104"/>
      <c r="C356" s="104"/>
      <c r="D356" s="49"/>
      <c r="E356" s="35"/>
      <c r="F356" s="32"/>
      <c r="G356" s="32"/>
      <c r="H356" s="32"/>
    </row>
    <row r="357" spans="1:8" x14ac:dyDescent="0.25">
      <c r="A357" s="1"/>
      <c r="B357" s="104"/>
      <c r="C357" s="104"/>
      <c r="D357" s="49"/>
      <c r="E357" s="35"/>
      <c r="F357" s="32"/>
      <c r="G357" s="32"/>
      <c r="H357" s="32"/>
    </row>
    <row r="358" spans="1:8" x14ac:dyDescent="0.25">
      <c r="A358" s="1"/>
      <c r="B358" s="104"/>
      <c r="C358" s="104"/>
      <c r="D358" s="49"/>
      <c r="E358" s="35"/>
      <c r="F358" s="32"/>
      <c r="G358" s="32"/>
      <c r="H358" s="32"/>
    </row>
    <row r="359" spans="1:8" x14ac:dyDescent="0.25">
      <c r="A359" s="1"/>
      <c r="B359" s="104"/>
      <c r="C359" s="104"/>
      <c r="D359" s="49"/>
      <c r="E359" s="35"/>
      <c r="F359" s="32"/>
      <c r="G359" s="32"/>
      <c r="H359" s="32"/>
    </row>
    <row r="360" spans="1:8" x14ac:dyDescent="0.25">
      <c r="A360" s="1"/>
      <c r="B360" s="104"/>
      <c r="C360" s="104"/>
      <c r="D360" s="49"/>
      <c r="E360" s="35"/>
      <c r="F360" s="32"/>
      <c r="G360" s="32"/>
      <c r="H360" s="32"/>
    </row>
    <row r="361" spans="1:8" x14ac:dyDescent="0.25">
      <c r="A361" s="1"/>
      <c r="B361" s="104"/>
      <c r="C361" s="104"/>
      <c r="D361" s="49"/>
      <c r="E361" s="35"/>
      <c r="F361" s="32"/>
      <c r="G361" s="32"/>
      <c r="H361" s="32"/>
    </row>
    <row r="362" spans="1:8" x14ac:dyDescent="0.25">
      <c r="A362" s="1"/>
      <c r="B362" s="104"/>
      <c r="C362" s="104"/>
      <c r="D362" s="49"/>
      <c r="E362" s="35"/>
      <c r="F362" s="32"/>
      <c r="G362" s="32"/>
      <c r="H362" s="32"/>
    </row>
    <row r="363" spans="1:8" x14ac:dyDescent="0.25">
      <c r="A363" s="1"/>
      <c r="B363" s="104"/>
      <c r="C363" s="104"/>
      <c r="D363" s="49"/>
      <c r="E363" s="35"/>
      <c r="F363" s="32"/>
      <c r="G363" s="32"/>
      <c r="H363" s="32"/>
    </row>
    <row r="364" spans="1:8" x14ac:dyDescent="0.25">
      <c r="A364" s="1"/>
      <c r="B364" s="104"/>
      <c r="C364" s="104"/>
      <c r="D364" s="49"/>
      <c r="E364" s="35"/>
      <c r="F364" s="32"/>
      <c r="G364" s="32"/>
      <c r="H364" s="32"/>
    </row>
    <row r="365" spans="1:8" x14ac:dyDescent="0.25">
      <c r="A365" s="1"/>
      <c r="B365" s="104"/>
      <c r="C365" s="104"/>
      <c r="D365" s="49"/>
      <c r="E365" s="35"/>
      <c r="F365" s="32"/>
      <c r="G365" s="32"/>
      <c r="H365" s="32"/>
    </row>
    <row r="366" spans="1:8" x14ac:dyDescent="0.25">
      <c r="A366" s="1"/>
      <c r="B366" s="104"/>
      <c r="C366" s="104"/>
      <c r="D366" s="49"/>
      <c r="E366" s="35"/>
      <c r="F366" s="32"/>
      <c r="G366" s="32"/>
      <c r="H366" s="32"/>
    </row>
    <row r="367" spans="1:8" x14ac:dyDescent="0.25">
      <c r="A367" s="1"/>
      <c r="B367" s="104"/>
      <c r="C367" s="104"/>
      <c r="D367" s="49"/>
      <c r="E367" s="35"/>
      <c r="F367" s="32"/>
      <c r="G367" s="32"/>
      <c r="H367" s="32"/>
    </row>
    <row r="368" spans="1:8" x14ac:dyDescent="0.25">
      <c r="A368" s="1"/>
      <c r="B368" s="104"/>
      <c r="C368" s="104"/>
      <c r="D368" s="49"/>
      <c r="E368" s="35"/>
      <c r="F368" s="32"/>
      <c r="G368" s="32"/>
      <c r="H368" s="32"/>
    </row>
    <row r="369" spans="1:8" x14ac:dyDescent="0.25">
      <c r="A369" s="1"/>
      <c r="B369" s="104"/>
      <c r="C369" s="104"/>
      <c r="D369" s="49"/>
      <c r="E369" s="35"/>
      <c r="F369" s="32"/>
      <c r="G369" s="32"/>
      <c r="H369" s="32"/>
    </row>
    <row r="370" spans="1:8" x14ac:dyDescent="0.25">
      <c r="A370" s="1"/>
      <c r="B370" s="104"/>
      <c r="C370" s="104"/>
      <c r="D370" s="49"/>
      <c r="E370" s="35"/>
      <c r="F370" s="32"/>
      <c r="G370" s="32"/>
      <c r="H370" s="32"/>
    </row>
    <row r="371" spans="1:8" x14ac:dyDescent="0.25">
      <c r="A371" s="1"/>
      <c r="B371" s="104"/>
      <c r="C371" s="104"/>
      <c r="D371" s="49"/>
      <c r="E371" s="35"/>
      <c r="F371" s="32"/>
      <c r="G371" s="32"/>
      <c r="H371" s="32"/>
    </row>
    <row r="372" spans="1:8" x14ac:dyDescent="0.25">
      <c r="A372" s="1"/>
      <c r="B372" s="104"/>
      <c r="C372" s="104"/>
      <c r="D372" s="49"/>
      <c r="E372" s="35"/>
      <c r="F372" s="32"/>
      <c r="G372" s="32"/>
      <c r="H372" s="32"/>
    </row>
    <row r="373" spans="1:8" x14ac:dyDescent="0.25">
      <c r="A373" s="1"/>
      <c r="B373" s="104"/>
      <c r="C373" s="104"/>
      <c r="D373" s="49"/>
      <c r="E373" s="35"/>
      <c r="F373" s="32"/>
      <c r="G373" s="32"/>
      <c r="H373" s="32"/>
    </row>
    <row r="374" spans="1:8" x14ac:dyDescent="0.25">
      <c r="A374" s="1"/>
      <c r="B374" s="104"/>
      <c r="C374" s="104"/>
      <c r="D374" s="49"/>
      <c r="E374" s="35"/>
      <c r="F374" s="32"/>
      <c r="G374" s="32"/>
      <c r="H374" s="32"/>
    </row>
    <row r="375" spans="1:8" x14ac:dyDescent="0.25">
      <c r="A375" s="1"/>
      <c r="B375" s="104"/>
      <c r="C375" s="104"/>
      <c r="D375" s="49"/>
      <c r="E375" s="35"/>
      <c r="F375" s="32"/>
      <c r="G375" s="32"/>
      <c r="H375" s="32"/>
    </row>
    <row r="376" spans="1:8" x14ac:dyDescent="0.25">
      <c r="A376" s="1"/>
      <c r="B376" s="104"/>
      <c r="C376" s="104"/>
      <c r="D376" s="49"/>
      <c r="E376" s="35"/>
      <c r="F376" s="32"/>
      <c r="G376" s="32"/>
      <c r="H376" s="32"/>
    </row>
    <row r="377" spans="1:8" x14ac:dyDescent="0.25">
      <c r="A377" s="1"/>
      <c r="B377" s="104"/>
      <c r="C377" s="104"/>
      <c r="D377" s="49"/>
      <c r="E377" s="35"/>
      <c r="F377" s="32"/>
      <c r="G377" s="32"/>
      <c r="H377" s="32"/>
    </row>
    <row r="378" spans="1:8" x14ac:dyDescent="0.25">
      <c r="A378" s="1"/>
      <c r="B378" s="104"/>
      <c r="C378" s="104"/>
      <c r="D378" s="49"/>
      <c r="E378" s="35"/>
      <c r="F378" s="32"/>
      <c r="G378" s="32"/>
      <c r="H378" s="32"/>
    </row>
    <row r="379" spans="1:8" x14ac:dyDescent="0.25">
      <c r="A379" s="1"/>
      <c r="B379" s="104"/>
      <c r="C379" s="104"/>
      <c r="D379" s="49"/>
      <c r="E379" s="35"/>
      <c r="F379" s="32"/>
      <c r="G379" s="32"/>
      <c r="H379" s="32"/>
    </row>
    <row r="380" spans="1:8" x14ac:dyDescent="0.25">
      <c r="A380" s="1"/>
      <c r="B380" s="104"/>
      <c r="C380" s="104"/>
      <c r="D380" s="49"/>
      <c r="E380" s="35"/>
      <c r="F380" s="32"/>
      <c r="G380" s="32"/>
      <c r="H380" s="32"/>
    </row>
    <row r="381" spans="1:8" x14ac:dyDescent="0.25">
      <c r="A381" s="1"/>
      <c r="B381" s="104"/>
      <c r="C381" s="104"/>
      <c r="D381" s="49"/>
      <c r="E381" s="35"/>
      <c r="F381" s="32"/>
      <c r="G381" s="32"/>
      <c r="H381" s="32"/>
    </row>
    <row r="382" spans="1:8" x14ac:dyDescent="0.25">
      <c r="A382" s="1"/>
      <c r="B382" s="104"/>
      <c r="C382" s="104"/>
      <c r="D382" s="49"/>
      <c r="E382" s="35"/>
      <c r="F382" s="32"/>
      <c r="G382" s="32"/>
      <c r="H382" s="32"/>
    </row>
    <row r="383" spans="1:8" x14ac:dyDescent="0.25">
      <c r="A383" s="1"/>
      <c r="B383" s="104"/>
      <c r="C383" s="104"/>
      <c r="D383" s="49"/>
      <c r="E383" s="35"/>
      <c r="F383" s="32"/>
      <c r="G383" s="32"/>
      <c r="H383" s="32"/>
    </row>
    <row r="384" spans="1:8" x14ac:dyDescent="0.25">
      <c r="A384" s="1"/>
      <c r="B384" s="104"/>
      <c r="C384" s="104"/>
      <c r="D384" s="49"/>
      <c r="E384" s="35"/>
      <c r="F384" s="32"/>
      <c r="G384" s="32"/>
      <c r="H384" s="32"/>
    </row>
    <row r="385" spans="1:8" x14ac:dyDescent="0.25">
      <c r="A385" s="1"/>
      <c r="B385" s="104"/>
      <c r="C385" s="104"/>
      <c r="D385" s="49"/>
      <c r="E385" s="35"/>
      <c r="F385" s="32"/>
      <c r="G385" s="32"/>
      <c r="H385" s="32"/>
    </row>
    <row r="386" spans="1:8" x14ac:dyDescent="0.25">
      <c r="A386" s="1"/>
      <c r="B386" s="104"/>
      <c r="C386" s="104"/>
      <c r="D386" s="49"/>
      <c r="E386" s="35"/>
      <c r="F386" s="32"/>
      <c r="G386" s="32"/>
      <c r="H386" s="32"/>
    </row>
    <row r="387" spans="1:8" x14ac:dyDescent="0.25">
      <c r="A387" s="1"/>
      <c r="B387" s="104"/>
      <c r="C387" s="104"/>
      <c r="D387" s="49"/>
      <c r="E387" s="35"/>
      <c r="F387" s="32"/>
      <c r="G387" s="32"/>
      <c r="H387" s="32"/>
    </row>
    <row r="388" spans="1:8" x14ac:dyDescent="0.25">
      <c r="A388" s="1"/>
      <c r="B388" s="104"/>
      <c r="C388" s="104"/>
      <c r="D388" s="49"/>
      <c r="E388" s="35"/>
      <c r="F388" s="32"/>
      <c r="G388" s="32"/>
      <c r="H388" s="32"/>
    </row>
    <row r="389" spans="1:8" x14ac:dyDescent="0.25">
      <c r="A389" s="1"/>
      <c r="B389" s="104"/>
      <c r="C389" s="104"/>
      <c r="D389" s="49"/>
      <c r="E389" s="35"/>
      <c r="F389" s="32"/>
      <c r="G389" s="32"/>
      <c r="H389" s="32"/>
    </row>
    <row r="390" spans="1:8" x14ac:dyDescent="0.25">
      <c r="A390" s="1"/>
      <c r="B390" s="104"/>
      <c r="C390" s="104"/>
      <c r="D390" s="49"/>
      <c r="E390" s="35"/>
      <c r="F390" s="32"/>
      <c r="G390" s="32"/>
      <c r="H390" s="32"/>
    </row>
    <row r="391" spans="1:8" x14ac:dyDescent="0.25">
      <c r="A391" s="1"/>
      <c r="B391" s="104"/>
      <c r="C391" s="104"/>
      <c r="D391" s="49"/>
      <c r="E391" s="35"/>
      <c r="F391" s="32"/>
      <c r="G391" s="32"/>
      <c r="H391" s="32"/>
    </row>
    <row r="392" spans="1:8" x14ac:dyDescent="0.25">
      <c r="A392" s="1"/>
      <c r="B392" s="104"/>
      <c r="C392" s="104"/>
      <c r="D392" s="49"/>
      <c r="E392" s="35"/>
      <c r="F392" s="32"/>
      <c r="G392" s="32"/>
      <c r="H392" s="32"/>
    </row>
    <row r="393" spans="1:8" x14ac:dyDescent="0.25">
      <c r="A393" s="1"/>
      <c r="B393" s="104"/>
      <c r="C393" s="104"/>
      <c r="D393" s="49"/>
      <c r="E393" s="35"/>
      <c r="F393" s="32"/>
      <c r="G393" s="32"/>
      <c r="H393" s="32"/>
    </row>
    <row r="394" spans="1:8" x14ac:dyDescent="0.25">
      <c r="A394" s="1"/>
      <c r="B394" s="104"/>
      <c r="C394" s="104"/>
      <c r="D394" s="49"/>
      <c r="E394" s="35"/>
      <c r="F394" s="32"/>
      <c r="G394" s="32"/>
      <c r="H394" s="32"/>
    </row>
    <row r="395" spans="1:8" x14ac:dyDescent="0.25">
      <c r="A395" s="1"/>
      <c r="B395" s="104"/>
      <c r="C395" s="104"/>
      <c r="D395" s="49"/>
      <c r="E395" s="35"/>
      <c r="F395" s="32"/>
      <c r="G395" s="32"/>
      <c r="H395" s="32"/>
    </row>
    <row r="396" spans="1:8" x14ac:dyDescent="0.25">
      <c r="A396" s="1"/>
      <c r="B396" s="104"/>
      <c r="C396" s="104"/>
      <c r="D396" s="49"/>
      <c r="E396" s="35"/>
      <c r="F396" s="32"/>
      <c r="G396" s="32"/>
      <c r="H396" s="32"/>
    </row>
    <row r="397" spans="1:8" x14ac:dyDescent="0.25">
      <c r="A397" s="1"/>
      <c r="B397" s="104"/>
      <c r="C397" s="104"/>
      <c r="D397" s="49"/>
      <c r="E397" s="35"/>
      <c r="F397" s="32"/>
      <c r="G397" s="32"/>
      <c r="H397" s="32"/>
    </row>
    <row r="398" spans="1:8" x14ac:dyDescent="0.25">
      <c r="A398" s="1"/>
      <c r="B398" s="104"/>
      <c r="C398" s="104"/>
      <c r="D398" s="49"/>
      <c r="E398" s="35"/>
      <c r="F398" s="32"/>
      <c r="G398" s="32"/>
      <c r="H398" s="32"/>
    </row>
    <row r="399" spans="1:8" x14ac:dyDescent="0.25">
      <c r="A399" s="1"/>
      <c r="B399" s="104"/>
      <c r="C399" s="104"/>
      <c r="D399" s="49"/>
      <c r="E399" s="35"/>
      <c r="F399" s="32"/>
      <c r="G399" s="32"/>
      <c r="H399" s="32"/>
    </row>
    <row r="400" spans="1:8" x14ac:dyDescent="0.25">
      <c r="A400" s="1"/>
      <c r="B400" s="104"/>
      <c r="C400" s="104"/>
      <c r="D400" s="49"/>
      <c r="E400" s="35"/>
      <c r="F400" s="32"/>
      <c r="G400" s="32"/>
      <c r="H400" s="32"/>
    </row>
    <row r="401" spans="1:8" x14ac:dyDescent="0.25">
      <c r="A401" s="1"/>
      <c r="B401" s="104"/>
      <c r="C401" s="104"/>
      <c r="D401" s="49"/>
      <c r="E401" s="35"/>
      <c r="F401" s="32"/>
      <c r="G401" s="32"/>
      <c r="H401" s="32"/>
    </row>
    <row r="402" spans="1:8" x14ac:dyDescent="0.25">
      <c r="A402" s="1"/>
      <c r="B402" s="104"/>
      <c r="C402" s="104"/>
      <c r="D402" s="49"/>
      <c r="E402" s="35"/>
      <c r="F402" s="32"/>
      <c r="G402" s="32"/>
      <c r="H402" s="32"/>
    </row>
    <row r="403" spans="1:8" x14ac:dyDescent="0.25">
      <c r="A403" s="1"/>
      <c r="B403" s="104"/>
      <c r="C403" s="104"/>
      <c r="D403" s="49"/>
      <c r="E403" s="35"/>
      <c r="F403" s="32"/>
      <c r="G403" s="32"/>
      <c r="H403" s="32"/>
    </row>
    <row r="404" spans="1:8" x14ac:dyDescent="0.25">
      <c r="A404" s="1"/>
      <c r="B404" s="104"/>
      <c r="C404" s="104"/>
      <c r="D404" s="49"/>
      <c r="E404" s="35"/>
      <c r="F404" s="32"/>
      <c r="G404" s="32"/>
      <c r="H404" s="32"/>
    </row>
    <row r="405" spans="1:8" x14ac:dyDescent="0.25">
      <c r="A405" s="1"/>
      <c r="B405" s="104"/>
      <c r="C405" s="104"/>
      <c r="D405" s="49"/>
      <c r="E405" s="35"/>
      <c r="F405" s="32"/>
      <c r="G405" s="32"/>
      <c r="H405" s="32"/>
    </row>
    <row r="406" spans="1:8" x14ac:dyDescent="0.25">
      <c r="A406" s="1"/>
      <c r="B406" s="104"/>
      <c r="C406" s="104"/>
      <c r="D406" s="49"/>
      <c r="E406" s="35"/>
      <c r="F406" s="32"/>
      <c r="G406" s="32"/>
      <c r="H406" s="32"/>
    </row>
    <row r="407" spans="1:8" x14ac:dyDescent="0.25">
      <c r="A407" s="1"/>
      <c r="B407" s="104"/>
      <c r="C407" s="104"/>
      <c r="D407" s="49"/>
      <c r="E407" s="35"/>
      <c r="F407" s="32"/>
      <c r="G407" s="32"/>
      <c r="H407" s="32"/>
    </row>
    <row r="408" spans="1:8" x14ac:dyDescent="0.25">
      <c r="A408" s="1"/>
      <c r="B408" s="104"/>
      <c r="C408" s="104"/>
      <c r="D408" s="49"/>
      <c r="E408" s="35"/>
      <c r="F408" s="32"/>
      <c r="G408" s="32"/>
      <c r="H408" s="32"/>
    </row>
    <row r="409" spans="1:8" x14ac:dyDescent="0.25">
      <c r="A409" s="1"/>
      <c r="B409" s="104"/>
      <c r="C409" s="104"/>
      <c r="D409" s="49"/>
      <c r="E409" s="35"/>
      <c r="F409" s="32"/>
      <c r="G409" s="32"/>
      <c r="H409" s="32"/>
    </row>
    <row r="410" spans="1:8" x14ac:dyDescent="0.25">
      <c r="A410" s="1"/>
      <c r="B410" s="104"/>
      <c r="C410" s="104"/>
      <c r="D410" s="49"/>
      <c r="E410" s="35"/>
      <c r="F410" s="32"/>
      <c r="G410" s="32"/>
      <c r="H410" s="32"/>
    </row>
    <row r="411" spans="1:8" x14ac:dyDescent="0.25">
      <c r="A411" s="1"/>
      <c r="B411" s="104"/>
      <c r="C411" s="104"/>
      <c r="D411" s="49"/>
      <c r="E411" s="35"/>
      <c r="F411" s="32"/>
      <c r="G411" s="32"/>
      <c r="H411" s="32"/>
    </row>
    <row r="412" spans="1:8" x14ac:dyDescent="0.25">
      <c r="A412" s="1"/>
      <c r="B412" s="104"/>
      <c r="C412" s="104"/>
      <c r="D412" s="49"/>
      <c r="E412" s="35"/>
      <c r="F412" s="32"/>
      <c r="G412" s="32"/>
      <c r="H412" s="32"/>
    </row>
    <row r="413" spans="1:8" x14ac:dyDescent="0.25">
      <c r="A413" s="1"/>
      <c r="B413" s="104"/>
      <c r="C413" s="104"/>
      <c r="D413" s="49"/>
      <c r="E413" s="35"/>
      <c r="F413" s="32"/>
      <c r="G413" s="32"/>
      <c r="H413" s="32"/>
    </row>
    <row r="414" spans="1:8" x14ac:dyDescent="0.25">
      <c r="A414" s="1"/>
      <c r="B414" s="104"/>
      <c r="C414" s="104"/>
      <c r="D414" s="49"/>
      <c r="E414" s="35"/>
      <c r="F414" s="32"/>
      <c r="G414" s="32"/>
      <c r="H414" s="32"/>
    </row>
    <row r="415" spans="1:8" x14ac:dyDescent="0.25">
      <c r="A415" s="1"/>
      <c r="B415" s="104"/>
      <c r="C415" s="104"/>
      <c r="D415" s="49"/>
      <c r="E415" s="35"/>
      <c r="F415" s="32"/>
      <c r="G415" s="32"/>
      <c r="H415" s="32"/>
    </row>
    <row r="416" spans="1:8" x14ac:dyDescent="0.25">
      <c r="A416" s="1"/>
      <c r="B416" s="104"/>
      <c r="C416" s="104"/>
      <c r="D416" s="49"/>
      <c r="E416" s="35"/>
      <c r="F416" s="32"/>
      <c r="G416" s="32"/>
      <c r="H416" s="32"/>
    </row>
    <row r="417" spans="1:8" x14ac:dyDescent="0.25">
      <c r="A417" s="1"/>
      <c r="B417" s="104"/>
      <c r="C417" s="104"/>
      <c r="D417" s="49"/>
      <c r="E417" s="35"/>
      <c r="F417" s="32"/>
      <c r="G417" s="32"/>
      <c r="H417" s="32"/>
    </row>
    <row r="418" spans="1:8" x14ac:dyDescent="0.25">
      <c r="A418" s="1"/>
      <c r="B418" s="104"/>
      <c r="C418" s="104"/>
      <c r="D418" s="49"/>
      <c r="E418" s="35"/>
      <c r="F418" s="32"/>
      <c r="G418" s="32"/>
      <c r="H418" s="32"/>
    </row>
    <row r="419" spans="1:8" x14ac:dyDescent="0.25">
      <c r="A419" s="1"/>
      <c r="B419" s="104"/>
      <c r="C419" s="104"/>
      <c r="D419" s="49"/>
      <c r="E419" s="35"/>
      <c r="F419" s="32"/>
      <c r="G419" s="32"/>
      <c r="H419" s="32"/>
    </row>
    <row r="420" spans="1:8" x14ac:dyDescent="0.25">
      <c r="A420" s="1"/>
      <c r="B420" s="104"/>
      <c r="C420" s="104"/>
      <c r="D420" s="49"/>
      <c r="E420" s="35"/>
      <c r="F420" s="32"/>
      <c r="G420" s="32"/>
      <c r="H420" s="32"/>
    </row>
    <row r="421" spans="1:8" x14ac:dyDescent="0.25">
      <c r="A421" s="1"/>
      <c r="B421" s="104"/>
      <c r="C421" s="104"/>
      <c r="D421" s="49"/>
      <c r="E421" s="35"/>
      <c r="F421" s="32"/>
      <c r="G421" s="32"/>
      <c r="H421" s="32"/>
    </row>
    <row r="422" spans="1:8" x14ac:dyDescent="0.25">
      <c r="A422" s="1"/>
      <c r="B422" s="104"/>
      <c r="C422" s="104"/>
      <c r="D422" s="49"/>
      <c r="E422" s="35"/>
      <c r="F422" s="32"/>
      <c r="G422" s="32"/>
      <c r="H422" s="32"/>
    </row>
    <row r="423" spans="1:8" x14ac:dyDescent="0.25">
      <c r="A423" s="1"/>
      <c r="B423" s="104"/>
      <c r="C423" s="104"/>
      <c r="D423" s="49"/>
      <c r="E423" s="35"/>
      <c r="F423" s="32"/>
      <c r="G423" s="32"/>
      <c r="H423" s="32"/>
    </row>
    <row r="424" spans="1:8" x14ac:dyDescent="0.25">
      <c r="A424" s="1"/>
      <c r="B424" s="104"/>
      <c r="C424" s="104"/>
      <c r="D424" s="49"/>
      <c r="E424" s="35"/>
      <c r="F424" s="32"/>
      <c r="G424" s="32"/>
      <c r="H424" s="32"/>
    </row>
    <row r="425" spans="1:8" x14ac:dyDescent="0.25">
      <c r="A425" s="1"/>
      <c r="B425" s="104"/>
      <c r="C425" s="104"/>
      <c r="D425" s="49"/>
      <c r="E425" s="35"/>
      <c r="F425" s="32"/>
      <c r="G425" s="32"/>
      <c r="H425" s="32"/>
    </row>
    <row r="426" spans="1:8" x14ac:dyDescent="0.25">
      <c r="A426" s="1"/>
      <c r="B426" s="104"/>
      <c r="C426" s="104"/>
      <c r="D426" s="49"/>
      <c r="E426" s="35"/>
      <c r="F426" s="32"/>
      <c r="G426" s="32"/>
      <c r="H426" s="32"/>
    </row>
    <row r="427" spans="1:8" x14ac:dyDescent="0.25">
      <c r="A427" s="1"/>
      <c r="B427" s="104"/>
      <c r="C427" s="104"/>
      <c r="D427" s="49"/>
      <c r="E427" s="35"/>
      <c r="F427" s="32"/>
      <c r="G427" s="32"/>
      <c r="H427" s="32"/>
    </row>
    <row r="428" spans="1:8" x14ac:dyDescent="0.25">
      <c r="A428" s="1"/>
      <c r="B428" s="104"/>
      <c r="C428" s="104"/>
      <c r="D428" s="49"/>
      <c r="E428" s="35"/>
      <c r="F428" s="32"/>
      <c r="G428" s="32"/>
      <c r="H428" s="32"/>
    </row>
    <row r="429" spans="1:8" x14ac:dyDescent="0.25">
      <c r="A429" s="1"/>
      <c r="B429" s="104"/>
      <c r="C429" s="104"/>
      <c r="D429" s="49"/>
      <c r="E429" s="35"/>
      <c r="F429" s="32"/>
      <c r="G429" s="32"/>
      <c r="H429" s="32"/>
    </row>
    <row r="430" spans="1:8" x14ac:dyDescent="0.25">
      <c r="A430" s="1"/>
      <c r="B430" s="104"/>
      <c r="C430" s="104"/>
      <c r="D430" s="49"/>
      <c r="E430" s="35"/>
      <c r="F430" s="32"/>
      <c r="G430" s="32"/>
      <c r="H430" s="32"/>
    </row>
    <row r="431" spans="1:8" x14ac:dyDescent="0.25">
      <c r="A431" s="1"/>
      <c r="B431" s="104"/>
      <c r="C431" s="104"/>
      <c r="D431" s="49"/>
      <c r="E431" s="35"/>
      <c r="F431" s="32"/>
      <c r="G431" s="32"/>
      <c r="H431" s="32"/>
    </row>
    <row r="432" spans="1:8" x14ac:dyDescent="0.25">
      <c r="A432" s="1"/>
      <c r="B432" s="104"/>
      <c r="C432" s="104"/>
      <c r="D432" s="49"/>
      <c r="E432" s="35"/>
      <c r="F432" s="32"/>
      <c r="G432" s="32"/>
      <c r="H432" s="32"/>
    </row>
    <row r="433" spans="1:8" x14ac:dyDescent="0.25">
      <c r="A433" s="1"/>
      <c r="B433" s="104"/>
      <c r="C433" s="104"/>
      <c r="D433" s="49"/>
      <c r="E433" s="35"/>
      <c r="F433" s="32"/>
      <c r="G433" s="32"/>
      <c r="H433" s="32"/>
    </row>
    <row r="434" spans="1:8" x14ac:dyDescent="0.25">
      <c r="A434" s="1"/>
      <c r="B434" s="104"/>
      <c r="C434" s="104"/>
      <c r="D434" s="49"/>
      <c r="E434" s="35"/>
      <c r="F434" s="32"/>
      <c r="G434" s="32"/>
      <c r="H434" s="32"/>
    </row>
    <row r="435" spans="1:8" x14ac:dyDescent="0.25">
      <c r="A435" s="1"/>
      <c r="B435" s="104"/>
      <c r="C435" s="104"/>
      <c r="D435" s="49"/>
      <c r="E435" s="35"/>
      <c r="F435" s="32"/>
      <c r="G435" s="32"/>
      <c r="H435" s="32"/>
    </row>
    <row r="436" spans="1:8" x14ac:dyDescent="0.25">
      <c r="A436" s="1"/>
      <c r="B436" s="104"/>
      <c r="C436" s="104"/>
      <c r="D436" s="49"/>
      <c r="E436" s="35"/>
      <c r="F436" s="32"/>
      <c r="G436" s="32"/>
      <c r="H436" s="32"/>
    </row>
    <row r="437" spans="1:8" x14ac:dyDescent="0.25">
      <c r="A437" s="1"/>
      <c r="B437" s="104"/>
      <c r="C437" s="104"/>
      <c r="D437" s="49"/>
      <c r="E437" s="35"/>
      <c r="F437" s="32"/>
      <c r="G437" s="32"/>
      <c r="H437" s="32"/>
    </row>
    <row r="438" spans="1:8" x14ac:dyDescent="0.25">
      <c r="A438" s="1"/>
      <c r="B438" s="104"/>
      <c r="C438" s="104"/>
      <c r="D438" s="49"/>
      <c r="E438" s="35"/>
      <c r="F438" s="32"/>
      <c r="G438" s="32"/>
      <c r="H438" s="32"/>
    </row>
    <row r="439" spans="1:8" x14ac:dyDescent="0.25">
      <c r="A439" s="1"/>
      <c r="B439" s="104"/>
      <c r="C439" s="104"/>
      <c r="D439" s="49"/>
      <c r="E439" s="35"/>
      <c r="F439" s="32"/>
      <c r="G439" s="32"/>
      <c r="H439" s="32"/>
    </row>
    <row r="440" spans="1:8" x14ac:dyDescent="0.25">
      <c r="A440" s="1"/>
      <c r="B440" s="104"/>
      <c r="C440" s="104"/>
      <c r="D440" s="49"/>
      <c r="E440" s="35"/>
      <c r="F440" s="32"/>
      <c r="G440" s="32"/>
      <c r="H440" s="32"/>
    </row>
    <row r="441" spans="1:8" x14ac:dyDescent="0.25">
      <c r="A441" s="1"/>
      <c r="B441" s="104"/>
      <c r="C441" s="104"/>
      <c r="D441" s="49"/>
      <c r="E441" s="35"/>
      <c r="F441" s="32"/>
      <c r="G441" s="32"/>
      <c r="H441" s="32"/>
    </row>
    <row r="442" spans="1:8" x14ac:dyDescent="0.25">
      <c r="A442" s="1"/>
      <c r="B442" s="104"/>
      <c r="C442" s="104"/>
      <c r="D442" s="49"/>
      <c r="E442" s="35"/>
      <c r="F442" s="32"/>
      <c r="G442" s="32"/>
      <c r="H442" s="32"/>
    </row>
    <row r="443" spans="1:8" x14ac:dyDescent="0.25">
      <c r="A443" s="1"/>
      <c r="B443" s="104"/>
      <c r="C443" s="104"/>
      <c r="D443" s="49"/>
      <c r="E443" s="35"/>
      <c r="F443" s="32"/>
      <c r="G443" s="32"/>
      <c r="H443" s="32"/>
    </row>
    <row r="444" spans="1:8" x14ac:dyDescent="0.25">
      <c r="A444" s="1"/>
      <c r="B444" s="104"/>
      <c r="C444" s="104"/>
      <c r="D444" s="49"/>
      <c r="E444" s="35"/>
      <c r="F444" s="32"/>
      <c r="G444" s="32"/>
      <c r="H444" s="32"/>
    </row>
    <row r="445" spans="1:8" x14ac:dyDescent="0.25">
      <c r="A445" s="1"/>
      <c r="B445" s="104"/>
      <c r="C445" s="104"/>
      <c r="D445" s="49"/>
      <c r="E445" s="35"/>
      <c r="F445" s="32"/>
      <c r="G445" s="32"/>
      <c r="H445" s="32"/>
    </row>
    <row r="446" spans="1:8" x14ac:dyDescent="0.25">
      <c r="A446" s="1"/>
      <c r="B446" s="104"/>
      <c r="C446" s="104"/>
      <c r="D446" s="49"/>
      <c r="E446" s="35"/>
      <c r="F446" s="32"/>
      <c r="G446" s="32"/>
      <c r="H446" s="32"/>
    </row>
    <row r="447" spans="1:8" x14ac:dyDescent="0.25">
      <c r="A447" s="1"/>
      <c r="B447" s="104"/>
      <c r="C447" s="104"/>
      <c r="D447" s="49"/>
      <c r="E447" s="35"/>
      <c r="F447" s="32"/>
      <c r="G447" s="32"/>
      <c r="H447" s="32"/>
    </row>
    <row r="448" spans="1:8" x14ac:dyDescent="0.25">
      <c r="A448" s="1"/>
      <c r="B448" s="104"/>
      <c r="C448" s="104"/>
      <c r="D448" s="49"/>
      <c r="E448" s="35"/>
      <c r="F448" s="32"/>
      <c r="G448" s="32"/>
      <c r="H448" s="32"/>
    </row>
    <row r="449" spans="1:8" x14ac:dyDescent="0.25">
      <c r="A449" s="1"/>
      <c r="B449" s="104"/>
      <c r="C449" s="104"/>
      <c r="D449" s="49"/>
      <c r="E449" s="35"/>
      <c r="F449" s="32"/>
      <c r="G449" s="32"/>
      <c r="H449" s="32"/>
    </row>
    <row r="450" spans="1:8" x14ac:dyDescent="0.25">
      <c r="A450" s="1"/>
      <c r="B450" s="104"/>
      <c r="C450" s="104"/>
      <c r="D450" s="49"/>
      <c r="E450" s="35"/>
      <c r="F450" s="32"/>
      <c r="G450" s="32"/>
      <c r="H450" s="32"/>
    </row>
    <row r="451" spans="1:8" x14ac:dyDescent="0.25">
      <c r="A451" s="1"/>
      <c r="B451" s="104"/>
      <c r="C451" s="104"/>
      <c r="D451" s="49"/>
      <c r="E451" s="35"/>
      <c r="F451" s="32"/>
      <c r="G451" s="32"/>
      <c r="H451" s="32"/>
    </row>
    <row r="452" spans="1:8" x14ac:dyDescent="0.25">
      <c r="A452" s="1"/>
      <c r="B452" s="104"/>
      <c r="C452" s="104"/>
      <c r="D452" s="49"/>
      <c r="E452" s="35"/>
      <c r="F452" s="32"/>
      <c r="G452" s="32"/>
      <c r="H452" s="32"/>
    </row>
    <row r="453" spans="1:8" x14ac:dyDescent="0.25">
      <c r="A453" s="1"/>
      <c r="B453" s="104"/>
      <c r="C453" s="104"/>
      <c r="D453" s="49"/>
      <c r="E453" s="35"/>
      <c r="F453" s="32"/>
      <c r="G453" s="32"/>
      <c r="H453" s="32"/>
    </row>
    <row r="454" spans="1:8" x14ac:dyDescent="0.25">
      <c r="A454" s="1"/>
      <c r="B454" s="104"/>
      <c r="C454" s="104"/>
      <c r="D454" s="49"/>
      <c r="E454" s="35"/>
      <c r="F454" s="32"/>
      <c r="G454" s="32"/>
      <c r="H454" s="32"/>
    </row>
    <row r="455" spans="1:8" x14ac:dyDescent="0.25">
      <c r="A455" s="1"/>
      <c r="B455" s="104"/>
      <c r="C455" s="104"/>
      <c r="D455" s="49"/>
      <c r="E455" s="35"/>
      <c r="F455" s="32"/>
      <c r="G455" s="32"/>
      <c r="H455" s="32"/>
    </row>
    <row r="456" spans="1:8" x14ac:dyDescent="0.25">
      <c r="A456" s="1"/>
      <c r="B456" s="104"/>
      <c r="C456" s="104"/>
      <c r="D456" s="49"/>
      <c r="E456" s="35"/>
      <c r="F456" s="32"/>
      <c r="G456" s="32"/>
      <c r="H456" s="32"/>
    </row>
    <row r="457" spans="1:8" x14ac:dyDescent="0.25">
      <c r="A457" s="1"/>
      <c r="B457" s="104"/>
      <c r="C457" s="104"/>
      <c r="D457" s="49"/>
      <c r="E457" s="35"/>
      <c r="F457" s="32"/>
      <c r="G457" s="32"/>
      <c r="H457" s="32"/>
    </row>
    <row r="458" spans="1:8" x14ac:dyDescent="0.25">
      <c r="A458" s="1"/>
      <c r="B458" s="104"/>
      <c r="C458" s="104"/>
      <c r="D458" s="49"/>
      <c r="E458" s="35"/>
      <c r="F458" s="32"/>
      <c r="G458" s="32"/>
      <c r="H458" s="32"/>
    </row>
    <row r="459" spans="1:8" x14ac:dyDescent="0.25">
      <c r="A459" s="1"/>
      <c r="B459" s="104"/>
      <c r="C459" s="104"/>
      <c r="D459" s="49"/>
      <c r="E459" s="35"/>
      <c r="F459" s="32"/>
      <c r="G459" s="32"/>
      <c r="H459" s="32"/>
    </row>
    <row r="460" spans="1:8" x14ac:dyDescent="0.25">
      <c r="A460" s="1"/>
      <c r="B460" s="104"/>
      <c r="C460" s="104"/>
      <c r="D460" s="49"/>
      <c r="E460" s="35"/>
      <c r="F460" s="32"/>
      <c r="G460" s="32"/>
      <c r="H460" s="32"/>
    </row>
    <row r="461" spans="1:8" x14ac:dyDescent="0.25">
      <c r="A461" s="1"/>
      <c r="B461" s="104"/>
      <c r="C461" s="104"/>
      <c r="D461" s="49"/>
      <c r="E461" s="35"/>
      <c r="F461" s="32"/>
      <c r="G461" s="32"/>
      <c r="H461" s="32"/>
    </row>
    <row r="462" spans="1:8" x14ac:dyDescent="0.25">
      <c r="A462" s="1"/>
      <c r="B462" s="104"/>
      <c r="C462" s="104"/>
      <c r="D462" s="49"/>
      <c r="E462" s="35"/>
      <c r="F462" s="32"/>
      <c r="G462" s="32"/>
      <c r="H462" s="32"/>
    </row>
    <row r="463" spans="1:8" x14ac:dyDescent="0.25">
      <c r="A463" s="1"/>
      <c r="B463" s="104"/>
      <c r="C463" s="104"/>
      <c r="D463" s="49"/>
      <c r="E463" s="35"/>
      <c r="F463" s="32"/>
      <c r="G463" s="32"/>
      <c r="H463" s="32"/>
    </row>
    <row r="464" spans="1:8" x14ac:dyDescent="0.25">
      <c r="A464" s="1"/>
      <c r="B464" s="104"/>
      <c r="C464" s="104"/>
      <c r="D464" s="49"/>
      <c r="E464" s="35"/>
      <c r="F464" s="32"/>
      <c r="G464" s="32"/>
      <c r="H464" s="32"/>
    </row>
    <row r="465" spans="1:8" x14ac:dyDescent="0.25">
      <c r="A465" s="1"/>
      <c r="B465" s="104"/>
      <c r="C465" s="104"/>
      <c r="D465" s="49"/>
      <c r="E465" s="35"/>
      <c r="F465" s="32"/>
      <c r="G465" s="32"/>
      <c r="H465" s="32"/>
    </row>
    <row r="466" spans="1:8" x14ac:dyDescent="0.25">
      <c r="A466" s="1"/>
      <c r="B466" s="104"/>
      <c r="C466" s="104"/>
      <c r="D466" s="49"/>
      <c r="E466" s="35"/>
      <c r="F466" s="32"/>
      <c r="G466" s="32"/>
      <c r="H466" s="32"/>
    </row>
    <row r="467" spans="1:8" x14ac:dyDescent="0.25">
      <c r="A467" s="1"/>
      <c r="B467" s="104"/>
      <c r="C467" s="104"/>
      <c r="D467" s="49"/>
      <c r="E467" s="35"/>
      <c r="F467" s="32"/>
      <c r="G467" s="32"/>
      <c r="H467" s="32"/>
    </row>
    <row r="468" spans="1:8" x14ac:dyDescent="0.25">
      <c r="A468" s="1"/>
      <c r="B468" s="104"/>
      <c r="C468" s="104"/>
      <c r="D468" s="49"/>
      <c r="E468" s="35"/>
      <c r="F468" s="32"/>
      <c r="G468" s="32"/>
      <c r="H468" s="32"/>
    </row>
    <row r="469" spans="1:8" x14ac:dyDescent="0.25">
      <c r="A469" s="1"/>
      <c r="B469" s="104"/>
      <c r="C469" s="104"/>
      <c r="D469" s="49"/>
      <c r="E469" s="35"/>
      <c r="F469" s="32"/>
      <c r="G469" s="32"/>
      <c r="H469" s="32"/>
    </row>
    <row r="470" spans="1:8" x14ac:dyDescent="0.25">
      <c r="A470" s="1"/>
      <c r="B470" s="104"/>
      <c r="C470" s="104"/>
      <c r="D470" s="49"/>
      <c r="E470" s="35"/>
      <c r="F470" s="32"/>
      <c r="G470" s="32"/>
      <c r="H470" s="32"/>
    </row>
    <row r="471" spans="1:8" x14ac:dyDescent="0.25">
      <c r="A471" s="1"/>
      <c r="B471" s="104"/>
      <c r="C471" s="104"/>
      <c r="D471" s="49"/>
      <c r="E471" s="35"/>
      <c r="F471" s="32"/>
      <c r="G471" s="32"/>
      <c r="H471" s="32"/>
    </row>
    <row r="472" spans="1:8" x14ac:dyDescent="0.25">
      <c r="A472" s="1"/>
      <c r="B472" s="104"/>
      <c r="C472" s="104"/>
      <c r="D472" s="49"/>
      <c r="E472" s="35"/>
      <c r="F472" s="32"/>
      <c r="G472" s="32"/>
      <c r="H472" s="32"/>
    </row>
    <row r="473" spans="1:8" x14ac:dyDescent="0.25">
      <c r="A473" s="1"/>
      <c r="B473" s="104"/>
      <c r="C473" s="104"/>
      <c r="D473" s="49"/>
      <c r="E473" s="35"/>
      <c r="F473" s="32"/>
      <c r="G473" s="32"/>
      <c r="H473" s="32"/>
    </row>
    <row r="474" spans="1:8" x14ac:dyDescent="0.25">
      <c r="A474" s="1"/>
      <c r="B474" s="104"/>
      <c r="C474" s="104"/>
      <c r="D474" s="49"/>
      <c r="E474" s="35"/>
      <c r="F474" s="32"/>
      <c r="G474" s="32"/>
      <c r="H474" s="32"/>
    </row>
    <row r="475" spans="1:8" x14ac:dyDescent="0.25">
      <c r="A475" s="1"/>
      <c r="B475" s="104"/>
      <c r="C475" s="104"/>
      <c r="D475" s="49"/>
      <c r="E475" s="35"/>
      <c r="F475" s="32"/>
      <c r="G475" s="32"/>
      <c r="H475" s="32"/>
    </row>
    <row r="476" spans="1:8" x14ac:dyDescent="0.25">
      <c r="A476" s="1"/>
      <c r="B476" s="104"/>
      <c r="C476" s="104"/>
      <c r="D476" s="49"/>
      <c r="E476" s="35"/>
      <c r="F476" s="32"/>
      <c r="G476" s="32"/>
      <c r="H476" s="32"/>
    </row>
    <row r="477" spans="1:8" x14ac:dyDescent="0.25">
      <c r="A477" s="1"/>
      <c r="B477" s="104"/>
      <c r="C477" s="104"/>
      <c r="D477" s="49"/>
      <c r="E477" s="35"/>
      <c r="F477" s="32"/>
      <c r="G477" s="32"/>
      <c r="H477" s="32"/>
    </row>
    <row r="478" spans="1:8" x14ac:dyDescent="0.25">
      <c r="A478" s="1"/>
      <c r="B478" s="104"/>
      <c r="C478" s="104"/>
      <c r="D478" s="49"/>
      <c r="E478" s="35"/>
      <c r="F478" s="32"/>
      <c r="G478" s="32"/>
      <c r="H478" s="32"/>
    </row>
    <row r="479" spans="1:8" x14ac:dyDescent="0.25">
      <c r="A479" s="1"/>
      <c r="B479" s="104"/>
      <c r="C479" s="104"/>
      <c r="D479" s="49"/>
      <c r="E479" s="35"/>
      <c r="F479" s="32"/>
      <c r="G479" s="32"/>
      <c r="H479" s="32"/>
    </row>
    <row r="480" spans="1:8" x14ac:dyDescent="0.25">
      <c r="A480" s="1"/>
      <c r="B480" s="104"/>
      <c r="C480" s="104"/>
      <c r="D480" s="49"/>
      <c r="E480" s="35"/>
      <c r="F480" s="32"/>
      <c r="G480" s="32"/>
      <c r="H480" s="32"/>
    </row>
    <row r="481" spans="1:8" x14ac:dyDescent="0.25">
      <c r="A481" s="1"/>
      <c r="B481" s="104"/>
      <c r="C481" s="104"/>
      <c r="D481" s="49"/>
      <c r="E481" s="35"/>
      <c r="F481" s="32"/>
      <c r="G481" s="32"/>
      <c r="H481" s="32"/>
    </row>
    <row r="482" spans="1:8" x14ac:dyDescent="0.25">
      <c r="A482" s="1"/>
      <c r="B482" s="104"/>
      <c r="C482" s="104"/>
      <c r="D482" s="49"/>
      <c r="E482" s="35"/>
      <c r="F482" s="32"/>
      <c r="G482" s="32"/>
      <c r="H482" s="32"/>
    </row>
    <row r="483" spans="1:8" x14ac:dyDescent="0.25">
      <c r="A483" s="1"/>
      <c r="B483" s="104"/>
      <c r="C483" s="104"/>
      <c r="D483" s="49"/>
      <c r="E483" s="35"/>
      <c r="F483" s="32"/>
      <c r="G483" s="32"/>
      <c r="H483" s="32"/>
    </row>
    <row r="484" spans="1:8" x14ac:dyDescent="0.25">
      <c r="A484" s="1"/>
      <c r="B484" s="104"/>
      <c r="C484" s="104"/>
      <c r="D484" s="49"/>
      <c r="E484" s="35"/>
      <c r="F484" s="32"/>
      <c r="G484" s="32"/>
      <c r="H484" s="32"/>
    </row>
    <row r="485" spans="1:8" x14ac:dyDescent="0.25">
      <c r="A485" s="1"/>
      <c r="B485" s="104"/>
      <c r="C485" s="104"/>
      <c r="D485" s="49"/>
      <c r="E485" s="35"/>
      <c r="F485" s="32"/>
      <c r="G485" s="32"/>
      <c r="H485" s="32"/>
    </row>
    <row r="486" spans="1:8" x14ac:dyDescent="0.25">
      <c r="A486" s="1"/>
      <c r="B486" s="104"/>
      <c r="C486" s="104"/>
      <c r="D486" s="49"/>
      <c r="E486" s="35"/>
      <c r="F486" s="32"/>
      <c r="G486" s="32"/>
      <c r="H486" s="32"/>
    </row>
    <row r="487" spans="1:8" x14ac:dyDescent="0.25">
      <c r="A487" s="1"/>
      <c r="B487" s="104"/>
      <c r="C487" s="104"/>
      <c r="D487" s="49"/>
      <c r="E487" s="35"/>
      <c r="F487" s="32"/>
      <c r="G487" s="32"/>
      <c r="H487" s="32"/>
    </row>
    <row r="488" spans="1:8" x14ac:dyDescent="0.25">
      <c r="A488" s="1"/>
      <c r="B488" s="104"/>
      <c r="C488" s="104"/>
      <c r="D488" s="49"/>
      <c r="E488" s="35"/>
      <c r="F488" s="32"/>
      <c r="G488" s="32"/>
      <c r="H488" s="32"/>
    </row>
    <row r="489" spans="1:8" x14ac:dyDescent="0.25">
      <c r="A489" s="1"/>
      <c r="B489" s="104"/>
      <c r="C489" s="104"/>
      <c r="D489" s="49"/>
      <c r="E489" s="35"/>
      <c r="F489" s="32"/>
      <c r="G489" s="32"/>
      <c r="H489" s="32"/>
    </row>
    <row r="490" spans="1:8" x14ac:dyDescent="0.25">
      <c r="A490" s="1"/>
      <c r="B490" s="104"/>
      <c r="C490" s="104"/>
      <c r="D490" s="49"/>
      <c r="E490" s="35"/>
      <c r="F490" s="32"/>
      <c r="G490" s="32"/>
      <c r="H490" s="32"/>
    </row>
    <row r="491" spans="1:8" x14ac:dyDescent="0.25">
      <c r="A491" s="1"/>
      <c r="B491" s="104"/>
      <c r="C491" s="104"/>
      <c r="D491" s="49"/>
      <c r="E491" s="35"/>
      <c r="F491" s="32"/>
      <c r="G491" s="32"/>
      <c r="H491" s="32"/>
    </row>
    <row r="492" spans="1:8" x14ac:dyDescent="0.25">
      <c r="A492" s="1"/>
      <c r="B492" s="104"/>
      <c r="C492" s="104"/>
      <c r="D492" s="49"/>
      <c r="E492" s="35"/>
      <c r="F492" s="32"/>
      <c r="G492" s="32"/>
      <c r="H492" s="32"/>
    </row>
    <row r="493" spans="1:8" x14ac:dyDescent="0.25">
      <c r="A493" s="1"/>
      <c r="B493" s="104"/>
      <c r="C493" s="104"/>
      <c r="D493" s="49"/>
      <c r="E493" s="35"/>
      <c r="F493" s="32"/>
      <c r="G493" s="32"/>
      <c r="H493" s="32"/>
    </row>
    <row r="494" spans="1:8" x14ac:dyDescent="0.25">
      <c r="A494" s="1"/>
      <c r="B494" s="104"/>
      <c r="C494" s="104"/>
      <c r="D494" s="49"/>
      <c r="E494" s="35"/>
      <c r="F494" s="32"/>
      <c r="G494" s="32"/>
      <c r="H494" s="32"/>
    </row>
    <row r="495" spans="1:8" x14ac:dyDescent="0.25">
      <c r="A495" s="1"/>
      <c r="B495" s="104"/>
      <c r="C495" s="104"/>
      <c r="D495" s="49"/>
      <c r="E495" s="35"/>
      <c r="F495" s="32"/>
      <c r="G495" s="32"/>
      <c r="H495" s="32"/>
    </row>
    <row r="496" spans="1:8" x14ac:dyDescent="0.25">
      <c r="A496" s="1"/>
      <c r="B496" s="104"/>
      <c r="C496" s="104"/>
      <c r="D496" s="49"/>
      <c r="E496" s="35"/>
      <c r="F496" s="32"/>
      <c r="G496" s="32"/>
      <c r="H496" s="32"/>
    </row>
    <row r="497" spans="1:8" x14ac:dyDescent="0.25">
      <c r="A497" s="1"/>
      <c r="B497" s="104"/>
      <c r="C497" s="104"/>
      <c r="D497" s="49"/>
      <c r="E497" s="35"/>
      <c r="F497" s="32"/>
      <c r="G497" s="32"/>
      <c r="H497" s="32"/>
    </row>
    <row r="498" spans="1:8" x14ac:dyDescent="0.25">
      <c r="A498" s="1"/>
      <c r="B498" s="104"/>
      <c r="C498" s="104"/>
      <c r="D498" s="49"/>
      <c r="E498" s="35"/>
      <c r="F498" s="32"/>
      <c r="G498" s="32"/>
      <c r="H498" s="32"/>
    </row>
    <row r="499" spans="1:8" x14ac:dyDescent="0.25">
      <c r="A499" s="1"/>
      <c r="B499" s="104"/>
      <c r="C499" s="104"/>
      <c r="D499" s="49"/>
      <c r="E499" s="35"/>
      <c r="F499" s="32"/>
      <c r="G499" s="32"/>
      <c r="H499" s="32"/>
    </row>
    <row r="500" spans="1:8" x14ac:dyDescent="0.25">
      <c r="A500" s="1"/>
      <c r="B500" s="104"/>
      <c r="C500" s="104"/>
      <c r="D500" s="49"/>
      <c r="E500" s="35"/>
      <c r="F500" s="32"/>
      <c r="G500" s="32"/>
      <c r="H500" s="32"/>
    </row>
    <row r="501" spans="1:8" x14ac:dyDescent="0.25">
      <c r="A501" s="1"/>
      <c r="B501" s="104"/>
      <c r="C501" s="104"/>
      <c r="D501" s="49"/>
      <c r="E501" s="35"/>
      <c r="F501" s="32"/>
      <c r="G501" s="32"/>
      <c r="H501" s="32"/>
    </row>
    <row r="502" spans="1:8" x14ac:dyDescent="0.25">
      <c r="A502" s="1"/>
      <c r="B502" s="104"/>
      <c r="C502" s="104"/>
      <c r="D502" s="49"/>
      <c r="E502" s="35"/>
      <c r="F502" s="32"/>
      <c r="G502" s="32"/>
      <c r="H502" s="32"/>
    </row>
    <row r="503" spans="1:8" x14ac:dyDescent="0.25">
      <c r="A503" s="1"/>
      <c r="B503" s="104"/>
      <c r="C503" s="104"/>
      <c r="D503" s="49"/>
      <c r="E503" s="35"/>
      <c r="F503" s="32"/>
      <c r="G503" s="32"/>
      <c r="H503" s="32"/>
    </row>
    <row r="504" spans="1:8" x14ac:dyDescent="0.25">
      <c r="A504" s="1"/>
      <c r="B504" s="104"/>
      <c r="C504" s="104"/>
      <c r="D504" s="49"/>
      <c r="E504" s="35"/>
      <c r="F504" s="32"/>
      <c r="G504" s="32"/>
      <c r="H504" s="32"/>
    </row>
    <row r="505" spans="1:8" x14ac:dyDescent="0.25">
      <c r="A505" s="1"/>
      <c r="B505" s="104"/>
      <c r="C505" s="104"/>
      <c r="D505" s="49"/>
      <c r="E505" s="35"/>
      <c r="F505" s="32"/>
      <c r="G505" s="32"/>
      <c r="H505" s="32"/>
    </row>
    <row r="506" spans="1:8" x14ac:dyDescent="0.25">
      <c r="A506" s="1"/>
      <c r="B506" s="104"/>
      <c r="C506" s="104"/>
      <c r="D506" s="49"/>
      <c r="E506" s="35"/>
      <c r="F506" s="32"/>
      <c r="G506" s="32"/>
      <c r="H506" s="32"/>
    </row>
    <row r="507" spans="1:8" x14ac:dyDescent="0.25">
      <c r="A507" s="1"/>
      <c r="B507" s="104"/>
      <c r="C507" s="104"/>
      <c r="D507" s="49"/>
      <c r="E507" s="35"/>
      <c r="F507" s="32"/>
      <c r="G507" s="32"/>
      <c r="H507" s="32"/>
    </row>
    <row r="508" spans="1:8" x14ac:dyDescent="0.25">
      <c r="A508" s="1"/>
      <c r="B508" s="104"/>
      <c r="C508" s="104"/>
      <c r="D508" s="49"/>
      <c r="E508" s="35"/>
      <c r="F508" s="32"/>
      <c r="G508" s="32"/>
      <c r="H508" s="32"/>
    </row>
    <row r="509" spans="1:8" x14ac:dyDescent="0.25">
      <c r="A509" s="1"/>
      <c r="B509" s="104"/>
      <c r="C509" s="104"/>
      <c r="D509" s="49"/>
      <c r="E509" s="35"/>
      <c r="F509" s="32"/>
      <c r="G509" s="32"/>
      <c r="H509" s="32"/>
    </row>
    <row r="510" spans="1:8" x14ac:dyDescent="0.25">
      <c r="A510" s="1"/>
      <c r="B510" s="104"/>
      <c r="C510" s="104"/>
      <c r="D510" s="49"/>
      <c r="E510" s="35"/>
      <c r="F510" s="32"/>
      <c r="G510" s="32"/>
      <c r="H510" s="32"/>
    </row>
    <row r="511" spans="1:8" x14ac:dyDescent="0.25">
      <c r="A511" s="1"/>
      <c r="B511" s="104"/>
      <c r="C511" s="104"/>
      <c r="D511" s="49"/>
      <c r="E511" s="35"/>
      <c r="F511" s="32"/>
      <c r="G511" s="32"/>
      <c r="H511" s="32"/>
    </row>
    <row r="512" spans="1:8" x14ac:dyDescent="0.25">
      <c r="A512" s="1"/>
      <c r="B512" s="104"/>
      <c r="C512" s="104"/>
      <c r="D512" s="49"/>
      <c r="E512" s="35"/>
      <c r="F512" s="32"/>
      <c r="G512" s="32"/>
      <c r="H512" s="32"/>
    </row>
    <row r="513" spans="1:8" x14ac:dyDescent="0.25">
      <c r="A513" s="1"/>
      <c r="B513" s="104"/>
      <c r="C513" s="104"/>
      <c r="D513" s="49"/>
      <c r="E513" s="35"/>
      <c r="F513" s="32"/>
      <c r="G513" s="32"/>
      <c r="H513" s="32"/>
    </row>
    <row r="514" spans="1:8" x14ac:dyDescent="0.25">
      <c r="A514" s="1"/>
      <c r="B514" s="104"/>
      <c r="C514" s="104"/>
      <c r="D514" s="49"/>
      <c r="E514" s="35"/>
      <c r="F514" s="32"/>
      <c r="G514" s="32"/>
      <c r="H514" s="32"/>
    </row>
    <row r="515" spans="1:8" x14ac:dyDescent="0.25">
      <c r="A515" s="1"/>
      <c r="B515" s="104"/>
      <c r="C515" s="104"/>
      <c r="D515" s="49"/>
      <c r="E515" s="35"/>
      <c r="F515" s="32"/>
      <c r="G515" s="32"/>
      <c r="H515" s="32"/>
    </row>
    <row r="516" spans="1:8" x14ac:dyDescent="0.25">
      <c r="A516" s="1"/>
      <c r="B516" s="104"/>
      <c r="C516" s="104"/>
      <c r="D516" s="49"/>
      <c r="E516" s="35"/>
      <c r="F516" s="32"/>
      <c r="G516" s="32"/>
      <c r="H516" s="32"/>
    </row>
    <row r="517" spans="1:8" x14ac:dyDescent="0.25">
      <c r="A517" s="1"/>
      <c r="B517" s="104"/>
      <c r="C517" s="104"/>
      <c r="D517" s="49"/>
      <c r="E517" s="35"/>
      <c r="F517" s="32"/>
      <c r="G517" s="32"/>
      <c r="H517" s="32"/>
    </row>
    <row r="518" spans="1:8" x14ac:dyDescent="0.25">
      <c r="A518" s="1"/>
      <c r="B518" s="104"/>
      <c r="C518" s="104"/>
      <c r="D518" s="49"/>
      <c r="E518" s="35"/>
      <c r="F518" s="32"/>
      <c r="G518" s="32"/>
      <c r="H518" s="32"/>
    </row>
    <row r="519" spans="1:8" x14ac:dyDescent="0.25">
      <c r="A519" s="1"/>
      <c r="B519" s="104"/>
      <c r="C519" s="104"/>
      <c r="D519" s="49"/>
      <c r="E519" s="35"/>
      <c r="F519" s="32"/>
      <c r="G519" s="32"/>
      <c r="H519" s="32"/>
    </row>
    <row r="520" spans="1:8" x14ac:dyDescent="0.25">
      <c r="A520" s="1"/>
      <c r="B520" s="104"/>
      <c r="C520" s="104"/>
      <c r="D520" s="49"/>
      <c r="E520" s="35"/>
      <c r="F520" s="32"/>
      <c r="G520" s="32"/>
      <c r="H520" s="32"/>
    </row>
    <row r="521" spans="1:8" x14ac:dyDescent="0.25">
      <c r="A521" s="1"/>
      <c r="B521" s="104"/>
      <c r="C521" s="104"/>
      <c r="D521" s="49"/>
      <c r="E521" s="35"/>
      <c r="F521" s="32"/>
      <c r="G521" s="32"/>
      <c r="H521" s="32"/>
    </row>
    <row r="522" spans="1:8" x14ac:dyDescent="0.25">
      <c r="A522" s="1"/>
      <c r="B522" s="104"/>
      <c r="C522" s="104"/>
      <c r="D522" s="49"/>
      <c r="E522" s="35"/>
      <c r="F522" s="32"/>
      <c r="G522" s="32"/>
      <c r="H522" s="32"/>
    </row>
    <row r="523" spans="1:8" x14ac:dyDescent="0.25">
      <c r="A523" s="1"/>
      <c r="B523" s="104"/>
      <c r="C523" s="104"/>
      <c r="D523" s="49"/>
      <c r="E523" s="35"/>
      <c r="F523" s="32"/>
      <c r="G523" s="32"/>
      <c r="H523" s="32"/>
    </row>
    <row r="524" spans="1:8" x14ac:dyDescent="0.25">
      <c r="A524" s="1"/>
      <c r="B524" s="104"/>
      <c r="C524" s="104"/>
      <c r="D524" s="49"/>
      <c r="E524" s="35"/>
      <c r="F524" s="32"/>
      <c r="G524" s="32"/>
      <c r="H524" s="32"/>
    </row>
    <row r="525" spans="1:8" x14ac:dyDescent="0.25">
      <c r="A525" s="1"/>
      <c r="B525" s="104"/>
      <c r="C525" s="104"/>
      <c r="D525" s="49"/>
      <c r="E525" s="35"/>
      <c r="F525" s="32"/>
      <c r="G525" s="32"/>
      <c r="H525" s="32"/>
    </row>
    <row r="526" spans="1:8" x14ac:dyDescent="0.25">
      <c r="A526" s="1"/>
      <c r="B526" s="104"/>
      <c r="C526" s="104"/>
      <c r="D526" s="49"/>
      <c r="E526" s="35"/>
      <c r="F526" s="32"/>
      <c r="G526" s="32"/>
      <c r="H526" s="32"/>
    </row>
    <row r="527" spans="1:8" x14ac:dyDescent="0.25">
      <c r="A527" s="1"/>
      <c r="B527" s="104"/>
      <c r="C527" s="104"/>
      <c r="D527" s="49"/>
      <c r="E527" s="35"/>
      <c r="F527" s="32"/>
      <c r="G527" s="32"/>
      <c r="H527" s="32"/>
    </row>
    <row r="528" spans="1:8" x14ac:dyDescent="0.25">
      <c r="A528" s="1"/>
      <c r="B528" s="104"/>
      <c r="C528" s="104"/>
      <c r="D528" s="49"/>
      <c r="E528" s="35"/>
      <c r="F528" s="32"/>
      <c r="G528" s="32"/>
      <c r="H528" s="32"/>
    </row>
    <row r="529" spans="1:8" x14ac:dyDescent="0.25">
      <c r="A529" s="1"/>
      <c r="B529" s="104"/>
      <c r="C529" s="104"/>
      <c r="D529" s="49"/>
      <c r="E529" s="35"/>
      <c r="F529" s="32"/>
      <c r="G529" s="32"/>
      <c r="H529" s="32"/>
    </row>
    <row r="530" spans="1:8" x14ac:dyDescent="0.25">
      <c r="A530" s="1"/>
      <c r="B530" s="104"/>
      <c r="C530" s="104"/>
      <c r="D530" s="49"/>
      <c r="E530" s="35"/>
      <c r="F530" s="32"/>
      <c r="G530" s="32"/>
      <c r="H530" s="32"/>
    </row>
    <row r="531" spans="1:8" x14ac:dyDescent="0.25">
      <c r="A531" s="1"/>
      <c r="B531" s="104"/>
      <c r="C531" s="104"/>
      <c r="D531" s="49"/>
      <c r="E531" s="35"/>
      <c r="F531" s="32"/>
      <c r="G531" s="32"/>
      <c r="H531" s="32"/>
    </row>
    <row r="532" spans="1:8" x14ac:dyDescent="0.25">
      <c r="A532" s="1"/>
      <c r="B532" s="104"/>
      <c r="C532" s="104"/>
      <c r="D532" s="49"/>
      <c r="E532" s="35"/>
      <c r="F532" s="32"/>
      <c r="G532" s="32"/>
      <c r="H532" s="32"/>
    </row>
    <row r="533" spans="1:8" x14ac:dyDescent="0.25">
      <c r="A533" s="1"/>
      <c r="B533" s="104"/>
      <c r="C533" s="104"/>
      <c r="D533" s="49"/>
      <c r="E533" s="35"/>
      <c r="F533" s="32"/>
      <c r="G533" s="32"/>
      <c r="H533" s="32"/>
    </row>
    <row r="534" spans="1:8" x14ac:dyDescent="0.25">
      <c r="A534" s="1"/>
      <c r="B534" s="104"/>
      <c r="C534" s="104"/>
      <c r="D534" s="49"/>
      <c r="E534" s="35"/>
      <c r="F534" s="32"/>
      <c r="G534" s="32"/>
      <c r="H534" s="32"/>
    </row>
    <row r="535" spans="1:8" x14ac:dyDescent="0.25">
      <c r="A535" s="1"/>
      <c r="B535" s="104"/>
      <c r="C535" s="104"/>
      <c r="D535" s="49"/>
      <c r="E535" s="35"/>
      <c r="F535" s="32"/>
      <c r="G535" s="32"/>
      <c r="H535" s="32"/>
    </row>
    <row r="536" spans="1:8" x14ac:dyDescent="0.25">
      <c r="A536" s="1"/>
      <c r="B536" s="104"/>
      <c r="C536" s="104"/>
      <c r="D536" s="49"/>
      <c r="E536" s="35"/>
      <c r="F536" s="32"/>
      <c r="G536" s="32"/>
      <c r="H536" s="32"/>
    </row>
    <row r="537" spans="1:8" x14ac:dyDescent="0.25">
      <c r="A537" s="1"/>
      <c r="B537" s="104"/>
      <c r="C537" s="104"/>
      <c r="D537" s="49"/>
      <c r="E537" s="35"/>
      <c r="F537" s="32"/>
      <c r="G537" s="32"/>
      <c r="H537" s="32"/>
    </row>
    <row r="538" spans="1:8" x14ac:dyDescent="0.25">
      <c r="A538" s="1"/>
      <c r="B538" s="104"/>
      <c r="C538" s="104"/>
      <c r="D538" s="49"/>
      <c r="E538" s="35"/>
      <c r="F538" s="32"/>
      <c r="G538" s="32"/>
      <c r="H538" s="32"/>
    </row>
    <row r="539" spans="1:8" x14ac:dyDescent="0.25">
      <c r="A539" s="1"/>
      <c r="B539" s="104"/>
      <c r="C539" s="104"/>
      <c r="D539" s="49"/>
      <c r="E539" s="35"/>
      <c r="F539" s="32"/>
      <c r="G539" s="32"/>
      <c r="H539" s="32"/>
    </row>
    <row r="540" spans="1:8" x14ac:dyDescent="0.25">
      <c r="A540" s="1"/>
      <c r="B540" s="104"/>
      <c r="C540" s="104"/>
      <c r="D540" s="49"/>
      <c r="E540" s="35"/>
      <c r="F540" s="32"/>
      <c r="G540" s="32"/>
      <c r="H540" s="32"/>
    </row>
    <row r="541" spans="1:8" x14ac:dyDescent="0.25">
      <c r="A541" s="1"/>
      <c r="B541" s="104"/>
      <c r="C541" s="104"/>
      <c r="D541" s="49"/>
      <c r="E541" s="35"/>
      <c r="F541" s="32"/>
      <c r="G541" s="32"/>
      <c r="H541" s="32"/>
    </row>
    <row r="542" spans="1:8" x14ac:dyDescent="0.25">
      <c r="A542" s="1"/>
      <c r="B542" s="104"/>
      <c r="C542" s="104"/>
      <c r="D542" s="49"/>
      <c r="E542" s="35"/>
      <c r="F542" s="32"/>
      <c r="G542" s="32"/>
      <c r="H542" s="32"/>
    </row>
    <row r="543" spans="1:8" x14ac:dyDescent="0.25">
      <c r="A543" s="1"/>
      <c r="B543" s="104"/>
      <c r="C543" s="104"/>
      <c r="D543" s="49"/>
      <c r="E543" s="35"/>
      <c r="F543" s="32"/>
      <c r="G543" s="32"/>
      <c r="H543" s="32"/>
    </row>
    <row r="544" spans="1:8" x14ac:dyDescent="0.25">
      <c r="A544" s="1"/>
      <c r="B544" s="104"/>
      <c r="C544" s="104"/>
      <c r="D544" s="49"/>
      <c r="E544" s="35"/>
      <c r="F544" s="32"/>
      <c r="G544" s="32"/>
      <c r="H544" s="32"/>
    </row>
    <row r="545" spans="1:8" x14ac:dyDescent="0.25">
      <c r="A545" s="1"/>
      <c r="B545" s="104"/>
      <c r="C545" s="104"/>
      <c r="D545" s="49"/>
      <c r="E545" s="35"/>
      <c r="F545" s="32"/>
      <c r="G545" s="32"/>
      <c r="H545" s="32"/>
    </row>
    <row r="546" spans="1:8" x14ac:dyDescent="0.25">
      <c r="A546" s="1"/>
      <c r="B546" s="104"/>
      <c r="C546" s="104"/>
      <c r="D546" s="49"/>
      <c r="E546" s="35"/>
      <c r="F546" s="32"/>
      <c r="G546" s="32"/>
      <c r="H546" s="32"/>
    </row>
    <row r="547" spans="1:8" x14ac:dyDescent="0.25">
      <c r="A547" s="1"/>
      <c r="B547" s="104"/>
      <c r="C547" s="104"/>
      <c r="D547" s="49"/>
      <c r="E547" s="35"/>
      <c r="F547" s="32"/>
      <c r="G547" s="32"/>
      <c r="H547" s="32"/>
    </row>
    <row r="548" spans="1:8" x14ac:dyDescent="0.25">
      <c r="A548" s="1"/>
      <c r="B548" s="104"/>
      <c r="C548" s="104"/>
      <c r="D548" s="49"/>
      <c r="E548" s="35"/>
      <c r="F548" s="32"/>
      <c r="G548" s="32"/>
      <c r="H548" s="32"/>
    </row>
    <row r="549" spans="1:8" x14ac:dyDescent="0.25">
      <c r="A549" s="1"/>
      <c r="B549" s="104"/>
      <c r="C549" s="104"/>
      <c r="D549" s="49"/>
      <c r="E549" s="35"/>
      <c r="F549" s="32"/>
      <c r="G549" s="32"/>
      <c r="H549" s="32"/>
    </row>
    <row r="550" spans="1:8" x14ac:dyDescent="0.25">
      <c r="A550" s="1"/>
      <c r="B550" s="104"/>
      <c r="C550" s="104"/>
      <c r="D550" s="49"/>
      <c r="E550" s="35"/>
      <c r="F550" s="32"/>
      <c r="G550" s="32"/>
      <c r="H550" s="32"/>
    </row>
    <row r="551" spans="1:8" x14ac:dyDescent="0.25">
      <c r="A551" s="1"/>
      <c r="B551" s="104"/>
      <c r="C551" s="104"/>
      <c r="D551" s="49"/>
      <c r="E551" s="35"/>
      <c r="F551" s="32"/>
      <c r="G551" s="32"/>
      <c r="H551" s="32"/>
    </row>
    <row r="552" spans="1:8" x14ac:dyDescent="0.25">
      <c r="A552" s="1"/>
      <c r="B552" s="104"/>
      <c r="C552" s="104"/>
      <c r="D552" s="49"/>
      <c r="E552" s="35"/>
      <c r="F552" s="32"/>
      <c r="G552" s="32"/>
      <c r="H552" s="32"/>
    </row>
    <row r="553" spans="1:8" x14ac:dyDescent="0.25">
      <c r="A553" s="1"/>
      <c r="B553" s="104"/>
      <c r="C553" s="104"/>
      <c r="D553" s="49"/>
      <c r="E553" s="35"/>
      <c r="F553" s="32"/>
      <c r="G553" s="32"/>
      <c r="H553" s="32"/>
    </row>
    <row r="554" spans="1:8" x14ac:dyDescent="0.25">
      <c r="A554" s="1"/>
      <c r="B554" s="104"/>
      <c r="C554" s="104"/>
      <c r="D554" s="49"/>
      <c r="E554" s="35"/>
      <c r="F554" s="32"/>
      <c r="G554" s="32"/>
      <c r="H554" s="32"/>
    </row>
    <row r="555" spans="1:8" x14ac:dyDescent="0.25">
      <c r="A555" s="1"/>
      <c r="B555" s="104"/>
      <c r="C555" s="104"/>
      <c r="D555" s="49"/>
      <c r="E555" s="35"/>
      <c r="F555" s="32"/>
      <c r="G555" s="32"/>
      <c r="H555" s="32"/>
    </row>
    <row r="556" spans="1:8" x14ac:dyDescent="0.25">
      <c r="A556" s="1"/>
      <c r="B556" s="104"/>
      <c r="C556" s="104"/>
      <c r="D556" s="49"/>
      <c r="E556" s="35"/>
      <c r="F556" s="32"/>
      <c r="G556" s="32"/>
      <c r="H556" s="32"/>
    </row>
    <row r="557" spans="1:8" x14ac:dyDescent="0.25">
      <c r="A557" s="1"/>
      <c r="B557" s="104"/>
      <c r="C557" s="104"/>
      <c r="D557" s="49"/>
      <c r="E557" s="35"/>
      <c r="F557" s="32"/>
      <c r="G557" s="32"/>
      <c r="H557" s="32"/>
    </row>
    <row r="558" spans="1:8" x14ac:dyDescent="0.25">
      <c r="A558" s="1"/>
      <c r="B558" s="104"/>
      <c r="C558" s="104"/>
      <c r="D558" s="49"/>
      <c r="E558" s="35"/>
      <c r="F558" s="32"/>
      <c r="G558" s="32"/>
      <c r="H558" s="32"/>
    </row>
    <row r="559" spans="1:8" x14ac:dyDescent="0.25">
      <c r="A559" s="1"/>
      <c r="B559" s="104"/>
      <c r="C559" s="104"/>
      <c r="D559" s="49"/>
      <c r="E559" s="35"/>
      <c r="F559" s="32"/>
      <c r="G559" s="32"/>
      <c r="H559" s="32"/>
    </row>
    <row r="560" spans="1:8" x14ac:dyDescent="0.25">
      <c r="A560" s="1"/>
      <c r="B560" s="104"/>
      <c r="C560" s="104"/>
      <c r="D560" s="49"/>
      <c r="E560" s="35"/>
      <c r="F560" s="32"/>
      <c r="G560" s="32"/>
      <c r="H560" s="32"/>
    </row>
    <row r="561" spans="1:8" x14ac:dyDescent="0.25">
      <c r="A561" s="1"/>
      <c r="B561" s="104"/>
      <c r="C561" s="104"/>
      <c r="D561" s="49"/>
      <c r="E561" s="35"/>
      <c r="F561" s="32"/>
      <c r="G561" s="32"/>
      <c r="H561" s="32"/>
    </row>
    <row r="562" spans="1:8" x14ac:dyDescent="0.25">
      <c r="A562" s="1"/>
      <c r="B562" s="104"/>
      <c r="C562" s="104"/>
      <c r="D562" s="49"/>
      <c r="E562" s="35"/>
      <c r="F562" s="32"/>
      <c r="G562" s="32"/>
      <c r="H562" s="32"/>
    </row>
    <row r="563" spans="1:8" x14ac:dyDescent="0.25">
      <c r="A563" s="1"/>
      <c r="B563" s="104"/>
      <c r="C563" s="104"/>
      <c r="D563" s="49"/>
      <c r="E563" s="35"/>
      <c r="F563" s="32"/>
      <c r="G563" s="32"/>
      <c r="H563" s="32"/>
    </row>
    <row r="564" spans="1:8" x14ac:dyDescent="0.25">
      <c r="A564" s="1"/>
      <c r="B564" s="104"/>
      <c r="C564" s="104"/>
      <c r="D564" s="49"/>
      <c r="E564" s="35"/>
      <c r="F564" s="32"/>
      <c r="G564" s="32"/>
      <c r="H564" s="32"/>
    </row>
    <row r="565" spans="1:8" x14ac:dyDescent="0.25">
      <c r="A565" s="1"/>
      <c r="B565" s="104"/>
      <c r="C565" s="104"/>
      <c r="D565" s="49"/>
      <c r="E565" s="35"/>
      <c r="F565" s="32"/>
      <c r="G565" s="32"/>
      <c r="H565" s="32"/>
    </row>
    <row r="566" spans="1:8" x14ac:dyDescent="0.25">
      <c r="A566" s="1"/>
      <c r="B566" s="104"/>
      <c r="C566" s="104"/>
      <c r="D566" s="49"/>
      <c r="E566" s="35"/>
      <c r="F566" s="32"/>
      <c r="G566" s="32"/>
      <c r="H566" s="32"/>
    </row>
    <row r="567" spans="1:8" x14ac:dyDescent="0.25">
      <c r="A567" s="1"/>
      <c r="B567" s="104"/>
      <c r="C567" s="104"/>
      <c r="D567" s="49"/>
      <c r="E567" s="35"/>
      <c r="F567" s="32"/>
      <c r="G567" s="32"/>
      <c r="H567" s="32"/>
    </row>
    <row r="568" spans="1:8" x14ac:dyDescent="0.25">
      <c r="A568" s="1"/>
      <c r="B568" s="104"/>
      <c r="C568" s="104"/>
      <c r="D568" s="49"/>
      <c r="E568" s="35"/>
      <c r="F568" s="32"/>
      <c r="G568" s="32"/>
      <c r="H568" s="32"/>
    </row>
    <row r="569" spans="1:8" x14ac:dyDescent="0.25">
      <c r="A569" s="1"/>
      <c r="B569" s="104"/>
      <c r="C569" s="104"/>
      <c r="D569" s="49"/>
      <c r="E569" s="35"/>
      <c r="F569" s="32"/>
      <c r="G569" s="32"/>
      <c r="H569" s="32"/>
    </row>
    <row r="570" spans="1:8" x14ac:dyDescent="0.25">
      <c r="A570" s="1"/>
      <c r="B570" s="104"/>
      <c r="C570" s="104"/>
      <c r="D570" s="49"/>
      <c r="E570" s="35"/>
      <c r="F570" s="32"/>
      <c r="G570" s="32"/>
      <c r="H570" s="32"/>
    </row>
    <row r="571" spans="1:8" x14ac:dyDescent="0.25">
      <c r="A571" s="1"/>
      <c r="B571" s="104"/>
      <c r="C571" s="104"/>
      <c r="D571" s="49"/>
      <c r="E571" s="35"/>
      <c r="F571" s="32"/>
      <c r="G571" s="32"/>
      <c r="H571" s="32"/>
    </row>
    <row r="572" spans="1:8" x14ac:dyDescent="0.25">
      <c r="A572" s="1"/>
      <c r="B572" s="104"/>
      <c r="C572" s="104"/>
      <c r="D572" s="49"/>
      <c r="E572" s="35"/>
      <c r="F572" s="32"/>
      <c r="G572" s="32"/>
      <c r="H572" s="32"/>
    </row>
    <row r="573" spans="1:8" x14ac:dyDescent="0.25">
      <c r="A573" s="1"/>
      <c r="B573" s="104"/>
      <c r="C573" s="104"/>
      <c r="D573" s="49"/>
      <c r="E573" s="35"/>
      <c r="F573" s="32"/>
      <c r="G573" s="32"/>
      <c r="H573" s="32"/>
    </row>
    <row r="574" spans="1:8" x14ac:dyDescent="0.25">
      <c r="A574" s="1"/>
      <c r="B574" s="104"/>
      <c r="C574" s="104"/>
      <c r="D574" s="49"/>
      <c r="E574" s="35"/>
      <c r="F574" s="32"/>
      <c r="G574" s="32"/>
      <c r="H574" s="32"/>
    </row>
    <row r="575" spans="1:8" x14ac:dyDescent="0.25">
      <c r="A575" s="1"/>
      <c r="B575" s="104"/>
      <c r="C575" s="104"/>
      <c r="D575" s="49"/>
      <c r="E575" s="35"/>
      <c r="F575" s="32"/>
      <c r="G575" s="32"/>
      <c r="H575" s="32"/>
    </row>
    <row r="576" spans="1:8" x14ac:dyDescent="0.25">
      <c r="A576" s="1"/>
      <c r="B576" s="104"/>
      <c r="C576" s="104"/>
      <c r="D576" s="49"/>
      <c r="E576" s="35"/>
      <c r="F576" s="32"/>
      <c r="G576" s="32"/>
      <c r="H576" s="32"/>
    </row>
    <row r="577" spans="1:8" x14ac:dyDescent="0.25">
      <c r="A577" s="1"/>
      <c r="B577" s="104"/>
      <c r="C577" s="104"/>
      <c r="D577" s="49"/>
      <c r="E577" s="35"/>
      <c r="F577" s="32"/>
      <c r="G577" s="32"/>
      <c r="H577" s="32"/>
    </row>
    <row r="578" spans="1:8" x14ac:dyDescent="0.25">
      <c r="A578" s="1"/>
      <c r="B578" s="104"/>
      <c r="C578" s="104"/>
      <c r="D578" s="49"/>
      <c r="E578" s="35"/>
      <c r="F578" s="32"/>
      <c r="G578" s="32"/>
      <c r="H578" s="32"/>
    </row>
    <row r="579" spans="1:8" x14ac:dyDescent="0.25">
      <c r="A579" s="1"/>
      <c r="B579" s="104"/>
      <c r="C579" s="104"/>
      <c r="D579" s="49"/>
      <c r="E579" s="35"/>
      <c r="F579" s="32"/>
      <c r="G579" s="32"/>
      <c r="H579" s="32"/>
    </row>
    <row r="580" spans="1:8" x14ac:dyDescent="0.25">
      <c r="A580" s="1"/>
      <c r="B580" s="104"/>
      <c r="C580" s="104"/>
      <c r="D580" s="49"/>
      <c r="E580" s="35"/>
      <c r="F580" s="32"/>
      <c r="G580" s="32"/>
      <c r="H580" s="32"/>
    </row>
    <row r="581" spans="1:8" x14ac:dyDescent="0.25">
      <c r="A581" s="1"/>
      <c r="B581" s="104"/>
      <c r="C581" s="104"/>
      <c r="D581" s="49"/>
      <c r="E581" s="35"/>
      <c r="F581" s="32"/>
      <c r="G581" s="32"/>
      <c r="H581" s="32"/>
    </row>
    <row r="582" spans="1:8" x14ac:dyDescent="0.25">
      <c r="A582" s="1"/>
      <c r="B582" s="104"/>
      <c r="C582" s="104"/>
      <c r="D582" s="49"/>
      <c r="E582" s="35"/>
      <c r="F582" s="32"/>
      <c r="G582" s="32"/>
      <c r="H582" s="32"/>
    </row>
    <row r="583" spans="1:8" x14ac:dyDescent="0.25">
      <c r="A583" s="1"/>
      <c r="B583" s="104"/>
      <c r="C583" s="104"/>
      <c r="D583" s="49"/>
      <c r="E583" s="35"/>
      <c r="F583" s="32"/>
      <c r="G583" s="32"/>
      <c r="H583" s="32"/>
    </row>
    <row r="584" spans="1:8" x14ac:dyDescent="0.25">
      <c r="A584" s="1"/>
      <c r="B584" s="104"/>
      <c r="C584" s="104"/>
      <c r="D584" s="49"/>
      <c r="E584" s="35"/>
      <c r="F584" s="32"/>
      <c r="G584" s="32"/>
      <c r="H584" s="32"/>
    </row>
    <row r="585" spans="1:8" x14ac:dyDescent="0.25">
      <c r="A585" s="1"/>
      <c r="B585" s="104"/>
      <c r="C585" s="104"/>
      <c r="D585" s="49"/>
      <c r="E585" s="35"/>
      <c r="F585" s="32"/>
      <c r="G585" s="32"/>
      <c r="H585" s="32"/>
    </row>
    <row r="586" spans="1:8" x14ac:dyDescent="0.25">
      <c r="A586" s="1"/>
      <c r="B586" s="104"/>
      <c r="C586" s="104"/>
      <c r="D586" s="49"/>
      <c r="E586" s="35"/>
      <c r="F586" s="32"/>
      <c r="G586" s="32"/>
      <c r="H586" s="32"/>
    </row>
    <row r="587" spans="1:8" x14ac:dyDescent="0.25">
      <c r="A587" s="1"/>
      <c r="B587" s="104"/>
      <c r="C587" s="104"/>
      <c r="D587" s="49"/>
      <c r="E587" s="35"/>
      <c r="F587" s="32"/>
      <c r="G587" s="32"/>
      <c r="H587" s="32"/>
    </row>
    <row r="588" spans="1:8" x14ac:dyDescent="0.25">
      <c r="A588" s="1"/>
      <c r="B588" s="104"/>
      <c r="C588" s="104"/>
      <c r="D588" s="49"/>
      <c r="E588" s="35"/>
      <c r="F588" s="32"/>
      <c r="G588" s="32"/>
      <c r="H588" s="32"/>
    </row>
    <row r="589" spans="1:8" x14ac:dyDescent="0.25">
      <c r="A589" s="1"/>
      <c r="B589" s="104"/>
      <c r="C589" s="104"/>
      <c r="D589" s="49"/>
      <c r="E589" s="35"/>
      <c r="F589" s="32"/>
      <c r="G589" s="32"/>
      <c r="H589" s="32"/>
    </row>
    <row r="590" spans="1:8" x14ac:dyDescent="0.25">
      <c r="A590" s="1"/>
      <c r="B590" s="104"/>
      <c r="C590" s="104"/>
      <c r="D590" s="49"/>
      <c r="E590" s="35"/>
      <c r="F590" s="32"/>
      <c r="G590" s="32"/>
      <c r="H590" s="32"/>
    </row>
    <row r="591" spans="1:8" x14ac:dyDescent="0.25">
      <c r="A591" s="1"/>
      <c r="B591" s="104"/>
      <c r="C591" s="104"/>
      <c r="D591" s="49"/>
      <c r="E591" s="35"/>
      <c r="F591" s="32"/>
      <c r="G591" s="32"/>
      <c r="H591" s="32"/>
    </row>
    <row r="592" spans="1:8" x14ac:dyDescent="0.25">
      <c r="A592" s="1"/>
      <c r="B592" s="104"/>
      <c r="C592" s="104"/>
      <c r="D592" s="49"/>
      <c r="E592" s="35"/>
      <c r="F592" s="32"/>
      <c r="G592" s="32"/>
      <c r="H592" s="32"/>
    </row>
    <row r="593" spans="1:8" x14ac:dyDescent="0.25">
      <c r="A593" s="1"/>
      <c r="B593" s="104"/>
      <c r="C593" s="104"/>
      <c r="D593" s="49"/>
      <c r="E593" s="35"/>
      <c r="F593" s="32"/>
      <c r="G593" s="32"/>
      <c r="H593" s="32"/>
    </row>
    <row r="594" spans="1:8" x14ac:dyDescent="0.25">
      <c r="A594" s="1"/>
      <c r="B594" s="104"/>
      <c r="C594" s="104"/>
      <c r="D594" s="49"/>
      <c r="E594" s="35"/>
      <c r="F594" s="32"/>
      <c r="G594" s="32"/>
      <c r="H594" s="32"/>
    </row>
    <row r="595" spans="1:8" x14ac:dyDescent="0.25">
      <c r="A595" s="1"/>
      <c r="B595" s="104"/>
      <c r="C595" s="104"/>
      <c r="D595" s="49"/>
      <c r="E595" s="35"/>
      <c r="F595" s="32"/>
      <c r="G595" s="32"/>
      <c r="H595" s="32"/>
    </row>
    <row r="596" spans="1:8" x14ac:dyDescent="0.25">
      <c r="A596" s="1"/>
      <c r="B596" s="104"/>
      <c r="C596" s="104"/>
      <c r="D596" s="49"/>
      <c r="E596" s="35"/>
      <c r="F596" s="32"/>
      <c r="G596" s="32"/>
      <c r="H596" s="32"/>
    </row>
    <row r="597" spans="1:8" x14ac:dyDescent="0.25">
      <c r="A597" s="1"/>
      <c r="B597" s="104"/>
      <c r="C597" s="104"/>
      <c r="D597" s="49"/>
      <c r="E597" s="35"/>
      <c r="F597" s="32"/>
      <c r="G597" s="32"/>
      <c r="H597" s="32"/>
    </row>
    <row r="598" spans="1:8" x14ac:dyDescent="0.25">
      <c r="A598" s="1"/>
      <c r="B598" s="104"/>
      <c r="C598" s="104"/>
      <c r="D598" s="49"/>
      <c r="E598" s="35"/>
      <c r="F598" s="32"/>
      <c r="G598" s="32"/>
      <c r="H598" s="32"/>
    </row>
    <row r="599" spans="1:8" x14ac:dyDescent="0.25">
      <c r="A599" s="1"/>
      <c r="B599" s="104"/>
      <c r="C599" s="104"/>
      <c r="D599" s="49"/>
      <c r="E599" s="35"/>
      <c r="F599" s="32"/>
      <c r="G599" s="32"/>
      <c r="H599" s="32"/>
    </row>
    <row r="600" spans="1:8" x14ac:dyDescent="0.25">
      <c r="A600" s="1"/>
      <c r="B600" s="104"/>
      <c r="C600" s="104"/>
      <c r="D600" s="49"/>
      <c r="E600" s="35"/>
      <c r="F600" s="32"/>
      <c r="G600" s="32"/>
      <c r="H600" s="32"/>
    </row>
    <row r="601" spans="1:8" x14ac:dyDescent="0.25">
      <c r="A601" s="1"/>
      <c r="B601" s="104"/>
      <c r="C601" s="104"/>
      <c r="D601" s="49"/>
      <c r="E601" s="35"/>
      <c r="F601" s="32"/>
      <c r="G601" s="32"/>
      <c r="H601" s="32"/>
    </row>
    <row r="602" spans="1:8" x14ac:dyDescent="0.25">
      <c r="A602" s="1"/>
      <c r="B602" s="104"/>
      <c r="C602" s="104"/>
      <c r="D602" s="49"/>
      <c r="E602" s="35"/>
      <c r="F602" s="32"/>
      <c r="G602" s="32"/>
      <c r="H602" s="32"/>
    </row>
    <row r="603" spans="1:8" x14ac:dyDescent="0.25">
      <c r="A603" s="1"/>
      <c r="B603" s="104"/>
      <c r="C603" s="104"/>
      <c r="D603" s="49"/>
      <c r="E603" s="35"/>
      <c r="F603" s="32"/>
      <c r="G603" s="32"/>
      <c r="H603" s="32"/>
    </row>
    <row r="604" spans="1:8" x14ac:dyDescent="0.25">
      <c r="A604" s="1"/>
      <c r="B604" s="104"/>
      <c r="C604" s="104"/>
      <c r="D604" s="49"/>
      <c r="E604" s="35"/>
      <c r="F604" s="32"/>
      <c r="G604" s="32"/>
      <c r="H604" s="32"/>
    </row>
    <row r="605" spans="1:8" x14ac:dyDescent="0.25">
      <c r="A605" s="1"/>
      <c r="B605" s="104"/>
      <c r="C605" s="104"/>
      <c r="D605" s="49"/>
      <c r="E605" s="35"/>
      <c r="F605" s="32"/>
      <c r="G605" s="32"/>
      <c r="H605" s="32"/>
    </row>
    <row r="606" spans="1:8" x14ac:dyDescent="0.25">
      <c r="A606" s="1"/>
      <c r="B606" s="104"/>
      <c r="C606" s="104"/>
      <c r="D606" s="49"/>
      <c r="E606" s="35"/>
      <c r="F606" s="32"/>
      <c r="G606" s="32"/>
      <c r="H606" s="32"/>
    </row>
    <row r="607" spans="1:8" x14ac:dyDescent="0.25">
      <c r="A607" s="1"/>
      <c r="B607" s="104"/>
      <c r="C607" s="104"/>
      <c r="D607" s="49"/>
      <c r="E607" s="35"/>
      <c r="F607" s="32"/>
      <c r="G607" s="32"/>
      <c r="H607" s="32"/>
    </row>
    <row r="608" spans="1:8" x14ac:dyDescent="0.25">
      <c r="A608" s="1"/>
      <c r="B608" s="104"/>
      <c r="C608" s="104"/>
      <c r="D608" s="49"/>
      <c r="E608" s="35"/>
      <c r="F608" s="32"/>
      <c r="G608" s="32"/>
      <c r="H608" s="32"/>
    </row>
    <row r="609" spans="1:8" x14ac:dyDescent="0.25">
      <c r="A609" s="1"/>
      <c r="B609" s="104"/>
      <c r="C609" s="104"/>
      <c r="D609" s="49"/>
      <c r="E609" s="35"/>
      <c r="F609" s="32"/>
      <c r="G609" s="32"/>
      <c r="H609" s="32"/>
    </row>
    <row r="610" spans="1:8" x14ac:dyDescent="0.25">
      <c r="A610" s="1"/>
      <c r="B610" s="104"/>
      <c r="C610" s="104"/>
      <c r="D610" s="49"/>
      <c r="E610" s="35"/>
      <c r="F610" s="32"/>
      <c r="G610" s="32"/>
      <c r="H610" s="32"/>
    </row>
    <row r="611" spans="1:8" x14ac:dyDescent="0.25">
      <c r="A611" s="1"/>
      <c r="B611" s="104"/>
      <c r="C611" s="104"/>
      <c r="D611" s="49"/>
      <c r="E611" s="35"/>
      <c r="F611" s="32"/>
      <c r="G611" s="32"/>
      <c r="H611" s="32"/>
    </row>
    <row r="612" spans="1:8" x14ac:dyDescent="0.25">
      <c r="A612" s="1"/>
      <c r="B612" s="104"/>
      <c r="C612" s="104"/>
      <c r="D612" s="49"/>
      <c r="E612" s="35"/>
      <c r="F612" s="32"/>
      <c r="G612" s="32"/>
      <c r="H612" s="32"/>
    </row>
    <row r="613" spans="1:8" x14ac:dyDescent="0.25">
      <c r="A613" s="1"/>
      <c r="B613" s="104"/>
      <c r="C613" s="104"/>
      <c r="D613" s="49"/>
      <c r="E613" s="35"/>
      <c r="F613" s="32"/>
      <c r="G613" s="32"/>
      <c r="H613" s="32"/>
    </row>
    <row r="614" spans="1:8" x14ac:dyDescent="0.25">
      <c r="A614" s="1"/>
      <c r="B614" s="104"/>
      <c r="C614" s="104"/>
      <c r="D614" s="49"/>
      <c r="E614" s="35"/>
      <c r="F614" s="32"/>
      <c r="G614" s="32"/>
      <c r="H614" s="32"/>
    </row>
    <row r="615" spans="1:8" x14ac:dyDescent="0.25">
      <c r="A615" s="1"/>
      <c r="B615" s="104"/>
      <c r="C615" s="104"/>
      <c r="D615" s="49"/>
      <c r="E615" s="35"/>
      <c r="F615" s="32"/>
      <c r="G615" s="32"/>
      <c r="H615" s="32"/>
    </row>
    <row r="616" spans="1:8" x14ac:dyDescent="0.25">
      <c r="A616" s="1"/>
      <c r="B616" s="104"/>
      <c r="C616" s="104"/>
      <c r="D616" s="49"/>
      <c r="E616" s="35"/>
      <c r="F616" s="32"/>
      <c r="G616" s="32"/>
      <c r="H616" s="32"/>
    </row>
    <row r="617" spans="1:8" x14ac:dyDescent="0.25">
      <c r="A617" s="1"/>
      <c r="B617" s="104"/>
      <c r="C617" s="104"/>
      <c r="D617" s="49"/>
      <c r="E617" s="35"/>
      <c r="F617" s="32"/>
      <c r="G617" s="32"/>
      <c r="H617" s="32"/>
    </row>
    <row r="618" spans="1:8" x14ac:dyDescent="0.25">
      <c r="A618" s="1"/>
      <c r="B618" s="104"/>
      <c r="C618" s="104"/>
      <c r="D618" s="49"/>
      <c r="E618" s="35"/>
      <c r="F618" s="32"/>
      <c r="G618" s="32"/>
      <c r="H618" s="32"/>
    </row>
    <row r="619" spans="1:8" x14ac:dyDescent="0.25">
      <c r="A619" s="1"/>
      <c r="B619" s="104"/>
      <c r="C619" s="104"/>
      <c r="D619" s="49"/>
      <c r="E619" s="35"/>
      <c r="F619" s="32"/>
      <c r="G619" s="32"/>
      <c r="H619" s="32"/>
    </row>
    <row r="620" spans="1:8" x14ac:dyDescent="0.25">
      <c r="A620" s="1"/>
      <c r="B620" s="104"/>
      <c r="C620" s="104"/>
      <c r="D620" s="49"/>
      <c r="E620" s="35"/>
      <c r="F620" s="32"/>
      <c r="G620" s="32"/>
      <c r="H620" s="32"/>
    </row>
    <row r="621" spans="1:8" x14ac:dyDescent="0.25">
      <c r="A621" s="1"/>
      <c r="B621" s="104"/>
      <c r="C621" s="104"/>
      <c r="D621" s="49"/>
      <c r="E621" s="35"/>
      <c r="F621" s="32"/>
      <c r="G621" s="32"/>
      <c r="H621" s="32"/>
    </row>
    <row r="622" spans="1:8" x14ac:dyDescent="0.25">
      <c r="A622" s="1"/>
      <c r="B622" s="104"/>
      <c r="C622" s="104"/>
      <c r="D622" s="49"/>
      <c r="E622" s="35"/>
      <c r="F622" s="32"/>
      <c r="G622" s="32"/>
      <c r="H622" s="32"/>
    </row>
    <row r="623" spans="1:8" x14ac:dyDescent="0.25">
      <c r="A623" s="1"/>
      <c r="B623" s="104"/>
      <c r="C623" s="104"/>
      <c r="D623" s="49"/>
      <c r="E623" s="35"/>
      <c r="F623" s="32"/>
      <c r="G623" s="32"/>
      <c r="H623" s="32"/>
    </row>
    <row r="624" spans="1:8" x14ac:dyDescent="0.25">
      <c r="A624" s="1"/>
      <c r="B624" s="104"/>
      <c r="C624" s="104"/>
      <c r="D624" s="49"/>
      <c r="E624" s="35"/>
      <c r="F624" s="32"/>
      <c r="G624" s="32"/>
      <c r="H624" s="32"/>
    </row>
    <row r="625" spans="1:8" x14ac:dyDescent="0.25">
      <c r="A625" s="1"/>
      <c r="B625" s="104"/>
      <c r="C625" s="104"/>
      <c r="D625" s="49"/>
      <c r="E625" s="35"/>
      <c r="F625" s="32"/>
      <c r="G625" s="32"/>
      <c r="H625" s="32"/>
    </row>
    <row r="626" spans="1:8" x14ac:dyDescent="0.25">
      <c r="A626" s="1"/>
      <c r="B626" s="104"/>
      <c r="C626" s="104"/>
      <c r="D626" s="49"/>
      <c r="E626" s="35"/>
      <c r="F626" s="32"/>
      <c r="G626" s="32"/>
      <c r="H626" s="32"/>
    </row>
    <row r="627" spans="1:8" x14ac:dyDescent="0.25">
      <c r="A627" s="1"/>
      <c r="B627" s="104"/>
      <c r="C627" s="104"/>
      <c r="D627" s="49"/>
      <c r="E627" s="35"/>
      <c r="F627" s="32"/>
      <c r="G627" s="32"/>
      <c r="H627" s="32"/>
    </row>
    <row r="628" spans="1:8" x14ac:dyDescent="0.25">
      <c r="A628" s="1"/>
      <c r="B628" s="104"/>
      <c r="C628" s="104"/>
      <c r="D628" s="49"/>
      <c r="E628" s="35"/>
      <c r="F628" s="32"/>
      <c r="G628" s="32"/>
      <c r="H628" s="32"/>
    </row>
    <row r="629" spans="1:8" x14ac:dyDescent="0.25">
      <c r="A629" s="1"/>
      <c r="B629" s="104"/>
      <c r="C629" s="104"/>
      <c r="D629" s="49"/>
      <c r="E629" s="35"/>
      <c r="F629" s="32"/>
      <c r="G629" s="32"/>
      <c r="H629" s="32"/>
    </row>
    <row r="630" spans="1:8" x14ac:dyDescent="0.25">
      <c r="A630" s="1"/>
      <c r="B630" s="104"/>
      <c r="C630" s="104"/>
      <c r="D630" s="49"/>
      <c r="E630" s="35"/>
      <c r="F630" s="32"/>
      <c r="G630" s="32"/>
      <c r="H630" s="32"/>
    </row>
    <row r="631" spans="1:8" x14ac:dyDescent="0.25">
      <c r="A631" s="1"/>
      <c r="B631" s="104"/>
      <c r="C631" s="104"/>
      <c r="D631" s="49"/>
      <c r="E631" s="35"/>
      <c r="F631" s="32"/>
      <c r="G631" s="32"/>
      <c r="H631" s="32"/>
    </row>
    <row r="632" spans="1:8" x14ac:dyDescent="0.25">
      <c r="A632" s="1"/>
      <c r="B632" s="104"/>
      <c r="C632" s="104"/>
      <c r="D632" s="49"/>
      <c r="E632" s="35"/>
      <c r="F632" s="32"/>
      <c r="G632" s="32"/>
      <c r="H632" s="32"/>
    </row>
    <row r="633" spans="1:8" x14ac:dyDescent="0.25">
      <c r="A633" s="1"/>
      <c r="B633" s="104"/>
      <c r="C633" s="104"/>
      <c r="D633" s="49"/>
      <c r="E633" s="35"/>
      <c r="F633" s="32"/>
      <c r="G633" s="32"/>
      <c r="H633" s="32"/>
    </row>
    <row r="634" spans="1:8" x14ac:dyDescent="0.25">
      <c r="A634" s="1"/>
      <c r="B634" s="104"/>
      <c r="C634" s="104"/>
      <c r="D634" s="49"/>
      <c r="E634" s="35"/>
      <c r="F634" s="32"/>
      <c r="G634" s="32"/>
      <c r="H634" s="32"/>
    </row>
    <row r="635" spans="1:8" x14ac:dyDescent="0.25">
      <c r="A635" s="1"/>
      <c r="B635" s="104"/>
      <c r="C635" s="104"/>
      <c r="D635" s="49"/>
      <c r="E635" s="35"/>
      <c r="F635" s="32"/>
      <c r="G635" s="32"/>
      <c r="H635" s="32"/>
    </row>
    <row r="636" spans="1:8" x14ac:dyDescent="0.25">
      <c r="A636" s="1"/>
      <c r="B636" s="104"/>
      <c r="C636" s="104"/>
      <c r="D636" s="49"/>
      <c r="E636" s="35"/>
      <c r="F636" s="32"/>
      <c r="G636" s="32"/>
      <c r="H636" s="32"/>
    </row>
    <row r="637" spans="1:8" x14ac:dyDescent="0.25">
      <c r="A637" s="1"/>
      <c r="B637" s="104"/>
      <c r="C637" s="104"/>
      <c r="D637" s="49"/>
      <c r="E637" s="35"/>
      <c r="F637" s="32"/>
      <c r="G637" s="32"/>
      <c r="H637" s="32"/>
    </row>
    <row r="638" spans="1:8" x14ac:dyDescent="0.25">
      <c r="A638" s="1"/>
      <c r="B638" s="104"/>
      <c r="C638" s="104"/>
      <c r="D638" s="49"/>
      <c r="E638" s="35"/>
      <c r="F638" s="32"/>
      <c r="G638" s="32"/>
      <c r="H638" s="32"/>
    </row>
    <row r="639" spans="1:8" x14ac:dyDescent="0.25">
      <c r="A639" s="1"/>
      <c r="B639" s="104"/>
      <c r="C639" s="104"/>
      <c r="D639" s="49"/>
      <c r="E639" s="35"/>
      <c r="F639" s="32"/>
      <c r="G639" s="32"/>
      <c r="H639" s="32"/>
    </row>
    <row r="640" spans="1:8" x14ac:dyDescent="0.25">
      <c r="A640" s="1"/>
      <c r="B640" s="104"/>
      <c r="C640" s="104"/>
      <c r="D640" s="49"/>
      <c r="E640" s="35"/>
      <c r="F640" s="32"/>
      <c r="G640" s="32"/>
      <c r="H640" s="32"/>
    </row>
    <row r="641" spans="1:8" x14ac:dyDescent="0.25">
      <c r="A641" s="1"/>
      <c r="B641" s="104"/>
      <c r="C641" s="104"/>
      <c r="D641" s="49"/>
      <c r="E641" s="35"/>
      <c r="F641" s="32"/>
      <c r="G641" s="32"/>
      <c r="H641" s="32"/>
    </row>
    <row r="642" spans="1:8" x14ac:dyDescent="0.25">
      <c r="A642" s="1"/>
      <c r="B642" s="104"/>
      <c r="C642" s="104"/>
      <c r="D642" s="49"/>
      <c r="E642" s="35"/>
      <c r="F642" s="32"/>
      <c r="G642" s="32"/>
      <c r="H642" s="32"/>
    </row>
    <row r="643" spans="1:8" x14ac:dyDescent="0.25">
      <c r="A643" s="1"/>
      <c r="B643" s="104"/>
      <c r="C643" s="104"/>
      <c r="D643" s="49"/>
      <c r="E643" s="35"/>
      <c r="F643" s="32"/>
      <c r="G643" s="32"/>
      <c r="H643" s="32"/>
    </row>
    <row r="644" spans="1:8" x14ac:dyDescent="0.25">
      <c r="A644" s="1"/>
      <c r="B644" s="104"/>
      <c r="C644" s="104"/>
      <c r="D644" s="49"/>
      <c r="E644" s="35"/>
      <c r="F644" s="32"/>
      <c r="G644" s="32"/>
      <c r="H644" s="32"/>
    </row>
    <row r="645" spans="1:8" x14ac:dyDescent="0.25">
      <c r="A645" s="1"/>
      <c r="B645" s="104"/>
      <c r="C645" s="104"/>
      <c r="D645" s="49"/>
      <c r="E645" s="35"/>
      <c r="F645" s="32"/>
      <c r="G645" s="32"/>
      <c r="H645" s="32"/>
    </row>
    <row r="646" spans="1:8" x14ac:dyDescent="0.25">
      <c r="A646" s="1"/>
      <c r="B646" s="104"/>
      <c r="C646" s="104"/>
      <c r="D646" s="49"/>
      <c r="E646" s="35"/>
      <c r="F646" s="32"/>
      <c r="G646" s="32"/>
      <c r="H646" s="32"/>
    </row>
    <row r="647" spans="1:8" x14ac:dyDescent="0.25">
      <c r="A647" s="1"/>
      <c r="B647" s="104"/>
      <c r="C647" s="104"/>
      <c r="D647" s="49"/>
      <c r="E647" s="35"/>
      <c r="F647" s="32"/>
      <c r="G647" s="32"/>
      <c r="H647" s="32"/>
    </row>
    <row r="648" spans="1:8" x14ac:dyDescent="0.25">
      <c r="A648" s="1"/>
      <c r="B648" s="104"/>
      <c r="C648" s="104"/>
      <c r="D648" s="49"/>
      <c r="E648" s="35"/>
      <c r="F648" s="32"/>
      <c r="G648" s="32"/>
      <c r="H648" s="32"/>
    </row>
    <row r="649" spans="1:8" x14ac:dyDescent="0.25">
      <c r="A649" s="1"/>
      <c r="B649" s="104"/>
      <c r="C649" s="104"/>
      <c r="D649" s="49"/>
      <c r="E649" s="35"/>
      <c r="F649" s="32"/>
      <c r="G649" s="32"/>
      <c r="H649" s="32"/>
    </row>
    <row r="650" spans="1:8" x14ac:dyDescent="0.25">
      <c r="A650" s="1"/>
      <c r="B650" s="104"/>
      <c r="C650" s="104"/>
      <c r="D650" s="49"/>
      <c r="E650" s="35"/>
      <c r="F650" s="32"/>
      <c r="G650" s="32"/>
      <c r="H650" s="32"/>
    </row>
    <row r="651" spans="1:8" x14ac:dyDescent="0.25">
      <c r="A651" s="1"/>
      <c r="B651" s="104"/>
      <c r="C651" s="104"/>
      <c r="D651" s="49"/>
      <c r="E651" s="35"/>
      <c r="F651" s="32"/>
      <c r="G651" s="32"/>
      <c r="H651" s="32"/>
    </row>
    <row r="652" spans="1:8" x14ac:dyDescent="0.25">
      <c r="A652" s="1"/>
      <c r="B652" s="104"/>
      <c r="C652" s="104"/>
      <c r="D652" s="49"/>
      <c r="E652" s="35"/>
      <c r="F652" s="32"/>
      <c r="G652" s="32"/>
      <c r="H652" s="32"/>
    </row>
    <row r="653" spans="1:8" x14ac:dyDescent="0.25">
      <c r="A653" s="1"/>
      <c r="B653" s="104"/>
      <c r="C653" s="104"/>
      <c r="D653" s="49"/>
      <c r="E653" s="35"/>
      <c r="F653" s="32"/>
      <c r="G653" s="32"/>
      <c r="H653" s="32"/>
    </row>
    <row r="654" spans="1:8" x14ac:dyDescent="0.25">
      <c r="A654" s="1"/>
      <c r="B654" s="104"/>
      <c r="C654" s="104"/>
      <c r="D654" s="49"/>
      <c r="E654" s="35"/>
      <c r="F654" s="32"/>
      <c r="G654" s="32"/>
      <c r="H654" s="32"/>
    </row>
    <row r="655" spans="1:8" x14ac:dyDescent="0.25">
      <c r="A655" s="1"/>
      <c r="B655" s="104"/>
      <c r="C655" s="104"/>
      <c r="D655" s="49"/>
      <c r="E655" s="35"/>
      <c r="F655" s="32"/>
      <c r="G655" s="32"/>
      <c r="H655" s="32"/>
    </row>
    <row r="656" spans="1:8" x14ac:dyDescent="0.25">
      <c r="A656" s="1"/>
      <c r="B656" s="104"/>
      <c r="C656" s="104"/>
      <c r="D656" s="49"/>
      <c r="E656" s="35"/>
      <c r="F656" s="32"/>
      <c r="G656" s="32"/>
      <c r="H656" s="32"/>
    </row>
    <row r="657" spans="1:8" x14ac:dyDescent="0.25">
      <c r="A657" s="1"/>
      <c r="B657" s="104"/>
      <c r="C657" s="104"/>
      <c r="D657" s="49"/>
      <c r="E657" s="35"/>
      <c r="F657" s="32"/>
      <c r="G657" s="32"/>
      <c r="H657" s="32"/>
    </row>
    <row r="658" spans="1:8" x14ac:dyDescent="0.25">
      <c r="A658" s="1"/>
      <c r="B658" s="104"/>
      <c r="C658" s="104"/>
      <c r="D658" s="49"/>
      <c r="E658" s="35"/>
      <c r="F658" s="32"/>
      <c r="G658" s="32"/>
      <c r="H658" s="32"/>
    </row>
    <row r="659" spans="1:8" x14ac:dyDescent="0.25">
      <c r="A659" s="1"/>
      <c r="B659" s="104"/>
      <c r="C659" s="104"/>
      <c r="D659" s="49"/>
      <c r="E659" s="35"/>
      <c r="F659" s="32"/>
      <c r="G659" s="32"/>
      <c r="H659" s="32"/>
    </row>
    <row r="660" spans="1:8" x14ac:dyDescent="0.25">
      <c r="A660" s="1"/>
      <c r="B660" s="104"/>
      <c r="C660" s="104"/>
      <c r="D660" s="49"/>
      <c r="E660" s="35"/>
      <c r="F660" s="32"/>
      <c r="G660" s="32"/>
      <c r="H660" s="32"/>
    </row>
    <row r="661" spans="1:8" x14ac:dyDescent="0.25">
      <c r="A661" s="1"/>
      <c r="B661" s="104"/>
      <c r="C661" s="104"/>
      <c r="D661" s="49"/>
      <c r="E661" s="35"/>
      <c r="F661" s="32"/>
      <c r="G661" s="32"/>
      <c r="H661" s="32"/>
    </row>
    <row r="662" spans="1:8" x14ac:dyDescent="0.25">
      <c r="A662" s="1"/>
      <c r="B662" s="104"/>
      <c r="C662" s="104"/>
      <c r="D662" s="49"/>
      <c r="E662" s="35"/>
      <c r="F662" s="32"/>
      <c r="G662" s="32"/>
      <c r="H662" s="32"/>
    </row>
    <row r="663" spans="1:8" x14ac:dyDescent="0.25">
      <c r="A663" s="1"/>
      <c r="B663" s="104"/>
      <c r="C663" s="104"/>
      <c r="D663" s="49"/>
      <c r="E663" s="35"/>
      <c r="F663" s="32"/>
      <c r="G663" s="32"/>
      <c r="H663" s="32"/>
    </row>
    <row r="664" spans="1:8" x14ac:dyDescent="0.25">
      <c r="A664" s="1"/>
      <c r="B664" s="104"/>
      <c r="C664" s="104"/>
      <c r="D664" s="49"/>
      <c r="E664" s="35"/>
      <c r="F664" s="32"/>
      <c r="G664" s="32"/>
      <c r="H664" s="32"/>
    </row>
    <row r="665" spans="1:8" x14ac:dyDescent="0.25">
      <c r="A665" s="1"/>
      <c r="B665" s="104"/>
      <c r="C665" s="104"/>
      <c r="D665" s="49"/>
      <c r="E665" s="35"/>
      <c r="F665" s="32"/>
      <c r="G665" s="32"/>
      <c r="H665" s="32"/>
    </row>
    <row r="666" spans="1:8" x14ac:dyDescent="0.25">
      <c r="A666" s="1"/>
      <c r="B666" s="104"/>
      <c r="C666" s="104"/>
      <c r="D666" s="49"/>
      <c r="E666" s="35"/>
      <c r="F666" s="32"/>
      <c r="G666" s="32"/>
      <c r="H666" s="32"/>
    </row>
    <row r="667" spans="1:8" x14ac:dyDescent="0.25">
      <c r="A667" s="1"/>
      <c r="B667" s="104"/>
      <c r="C667" s="104"/>
      <c r="D667" s="49"/>
      <c r="E667" s="35"/>
      <c r="F667" s="32"/>
      <c r="G667" s="32"/>
      <c r="H667" s="32"/>
    </row>
    <row r="668" spans="1:8" x14ac:dyDescent="0.25">
      <c r="A668" s="1"/>
      <c r="B668" s="104"/>
      <c r="C668" s="104"/>
      <c r="D668" s="49"/>
      <c r="E668" s="35"/>
      <c r="F668" s="32"/>
      <c r="G668" s="32"/>
      <c r="H668" s="32"/>
    </row>
    <row r="669" spans="1:8" x14ac:dyDescent="0.25">
      <c r="A669" s="1"/>
      <c r="B669" s="104"/>
      <c r="C669" s="104"/>
      <c r="D669" s="49"/>
      <c r="E669" s="35"/>
      <c r="F669" s="32"/>
      <c r="G669" s="32"/>
      <c r="H669" s="32"/>
    </row>
    <row r="670" spans="1:8" x14ac:dyDescent="0.25">
      <c r="A670" s="1"/>
      <c r="B670" s="104"/>
      <c r="C670" s="104"/>
      <c r="D670" s="49"/>
      <c r="E670" s="35"/>
      <c r="F670" s="32"/>
      <c r="G670" s="32"/>
      <c r="H670" s="32"/>
    </row>
    <row r="671" spans="1:8" x14ac:dyDescent="0.25">
      <c r="A671" s="1"/>
      <c r="B671" s="104"/>
      <c r="C671" s="104"/>
      <c r="D671" s="49"/>
      <c r="E671" s="35"/>
      <c r="F671" s="32"/>
      <c r="G671" s="32"/>
      <c r="H671" s="32"/>
    </row>
    <row r="672" spans="1:8" x14ac:dyDescent="0.25">
      <c r="A672" s="1"/>
      <c r="B672" s="104"/>
      <c r="C672" s="104"/>
      <c r="D672" s="49"/>
      <c r="E672" s="35"/>
      <c r="F672" s="32"/>
      <c r="G672" s="32"/>
      <c r="H672" s="32"/>
    </row>
    <row r="673" spans="1:8" x14ac:dyDescent="0.25">
      <c r="A673" s="1"/>
      <c r="B673" s="104"/>
      <c r="C673" s="104"/>
      <c r="D673" s="49"/>
      <c r="E673" s="35"/>
      <c r="F673" s="32"/>
      <c r="G673" s="32"/>
      <c r="H673" s="32"/>
    </row>
    <row r="674" spans="1:8" x14ac:dyDescent="0.25">
      <c r="A674" s="1"/>
      <c r="B674" s="104"/>
      <c r="C674" s="104"/>
      <c r="D674" s="49"/>
      <c r="E674" s="35"/>
      <c r="F674" s="32"/>
      <c r="G674" s="32"/>
      <c r="H674" s="32"/>
    </row>
    <row r="675" spans="1:8" x14ac:dyDescent="0.25">
      <c r="A675" s="1"/>
      <c r="B675" s="104"/>
      <c r="C675" s="104"/>
      <c r="D675" s="49"/>
      <c r="E675" s="35"/>
      <c r="F675" s="32"/>
      <c r="G675" s="32"/>
      <c r="H675" s="32"/>
    </row>
    <row r="676" spans="1:8" x14ac:dyDescent="0.25">
      <c r="A676" s="1"/>
      <c r="B676" s="104"/>
      <c r="C676" s="104"/>
      <c r="D676" s="49"/>
      <c r="E676" s="35"/>
      <c r="F676" s="32"/>
      <c r="G676" s="32"/>
      <c r="H676" s="32"/>
    </row>
    <row r="677" spans="1:8" x14ac:dyDescent="0.25">
      <c r="A677" s="1"/>
      <c r="B677" s="104"/>
      <c r="C677" s="104"/>
      <c r="D677" s="49"/>
      <c r="E677" s="35"/>
      <c r="F677" s="32"/>
      <c r="G677" s="32"/>
      <c r="H677" s="32"/>
    </row>
    <row r="678" spans="1:8" x14ac:dyDescent="0.25">
      <c r="A678" s="1"/>
      <c r="B678" s="104"/>
      <c r="C678" s="104"/>
      <c r="D678" s="49"/>
      <c r="E678" s="35"/>
      <c r="F678" s="32"/>
      <c r="G678" s="32"/>
      <c r="H678" s="32"/>
    </row>
    <row r="679" spans="1:8" x14ac:dyDescent="0.25">
      <c r="A679" s="1"/>
      <c r="B679" s="104"/>
      <c r="C679" s="104"/>
      <c r="D679" s="49"/>
      <c r="E679" s="35"/>
      <c r="F679" s="32"/>
      <c r="G679" s="32"/>
      <c r="H679" s="32"/>
    </row>
    <row r="680" spans="1:8" x14ac:dyDescent="0.25">
      <c r="A680" s="1"/>
      <c r="B680" s="104"/>
      <c r="C680" s="104"/>
      <c r="D680" s="49"/>
      <c r="E680" s="35"/>
      <c r="F680" s="32"/>
      <c r="G680" s="32"/>
      <c r="H680" s="32"/>
    </row>
    <row r="681" spans="1:8" x14ac:dyDescent="0.25">
      <c r="A681" s="1"/>
      <c r="B681" s="104"/>
      <c r="C681" s="104"/>
      <c r="D681" s="49"/>
      <c r="E681" s="35"/>
      <c r="F681" s="32"/>
      <c r="G681" s="32"/>
      <c r="H681" s="32"/>
    </row>
    <row r="682" spans="1:8" x14ac:dyDescent="0.25">
      <c r="A682" s="1"/>
      <c r="B682" s="104"/>
      <c r="C682" s="104"/>
      <c r="D682" s="49"/>
      <c r="E682" s="35"/>
      <c r="F682" s="32"/>
      <c r="G682" s="32"/>
      <c r="H682" s="32"/>
    </row>
    <row r="683" spans="1:8" x14ac:dyDescent="0.25">
      <c r="A683" s="1"/>
      <c r="B683" s="104"/>
      <c r="C683" s="104"/>
      <c r="D683" s="49"/>
      <c r="E683" s="35"/>
      <c r="F683" s="32"/>
      <c r="G683" s="32"/>
      <c r="H683" s="32"/>
    </row>
    <row r="684" spans="1:8" x14ac:dyDescent="0.25">
      <c r="A684" s="1"/>
      <c r="B684" s="104"/>
      <c r="C684" s="104"/>
      <c r="D684" s="49"/>
      <c r="E684" s="35"/>
      <c r="F684" s="32"/>
      <c r="G684" s="32"/>
      <c r="H684" s="32"/>
    </row>
    <row r="685" spans="1:8" x14ac:dyDescent="0.25">
      <c r="A685" s="1"/>
      <c r="B685" s="104"/>
      <c r="C685" s="104"/>
      <c r="D685" s="49"/>
      <c r="E685" s="35"/>
      <c r="F685" s="32"/>
      <c r="G685" s="32"/>
      <c r="H685" s="32"/>
    </row>
    <row r="686" spans="1:8" x14ac:dyDescent="0.25">
      <c r="A686" s="1"/>
      <c r="B686" s="104"/>
      <c r="C686" s="104"/>
      <c r="D686" s="49"/>
      <c r="E686" s="35"/>
      <c r="F686" s="32"/>
      <c r="G686" s="32"/>
      <c r="H686" s="32"/>
    </row>
    <row r="687" spans="1:8" x14ac:dyDescent="0.25">
      <c r="A687" s="1"/>
      <c r="B687" s="104"/>
      <c r="C687" s="104"/>
      <c r="D687" s="49"/>
      <c r="E687" s="35"/>
      <c r="F687" s="32"/>
      <c r="G687" s="32"/>
      <c r="H687" s="32"/>
    </row>
    <row r="688" spans="1:8" x14ac:dyDescent="0.25">
      <c r="A688" s="1"/>
      <c r="B688" s="104"/>
      <c r="C688" s="104"/>
      <c r="D688" s="49"/>
      <c r="E688" s="35"/>
      <c r="F688" s="32"/>
      <c r="G688" s="32"/>
      <c r="H688" s="32"/>
    </row>
    <row r="689" spans="1:8" x14ac:dyDescent="0.25">
      <c r="A689" s="1"/>
      <c r="B689" s="104"/>
      <c r="C689" s="104"/>
      <c r="D689" s="49"/>
      <c r="E689" s="35"/>
      <c r="F689" s="32"/>
      <c r="G689" s="32"/>
      <c r="H689" s="32"/>
    </row>
    <row r="690" spans="1:8" x14ac:dyDescent="0.25">
      <c r="A690" s="1"/>
      <c r="B690" s="104"/>
      <c r="C690" s="104"/>
      <c r="D690" s="49"/>
      <c r="E690" s="35"/>
      <c r="F690" s="32"/>
      <c r="G690" s="32"/>
      <c r="H690" s="32"/>
    </row>
    <row r="691" spans="1:8" x14ac:dyDescent="0.25">
      <c r="A691" s="1"/>
      <c r="B691" s="104"/>
      <c r="C691" s="104"/>
      <c r="D691" s="49"/>
      <c r="E691" s="35"/>
      <c r="F691" s="32"/>
      <c r="G691" s="32"/>
      <c r="H691" s="32"/>
    </row>
    <row r="692" spans="1:8" x14ac:dyDescent="0.25">
      <c r="A692" s="1"/>
      <c r="B692" s="104"/>
      <c r="C692" s="104"/>
      <c r="D692" s="49"/>
      <c r="E692" s="35"/>
      <c r="F692" s="32"/>
      <c r="G692" s="32"/>
      <c r="H692" s="32"/>
    </row>
    <row r="693" spans="1:8" x14ac:dyDescent="0.25">
      <c r="A693" s="1"/>
      <c r="B693" s="104"/>
      <c r="C693" s="104"/>
      <c r="D693" s="49"/>
      <c r="E693" s="35"/>
      <c r="F693" s="32"/>
      <c r="G693" s="32"/>
      <c r="H693" s="32"/>
    </row>
    <row r="694" spans="1:8" x14ac:dyDescent="0.25">
      <c r="A694" s="1"/>
      <c r="B694" s="104"/>
      <c r="C694" s="104"/>
      <c r="D694" s="49"/>
      <c r="E694" s="35"/>
      <c r="F694" s="32"/>
      <c r="G694" s="32"/>
      <c r="H694" s="32"/>
    </row>
    <row r="695" spans="1:8" x14ac:dyDescent="0.25">
      <c r="A695" s="1"/>
      <c r="B695" s="104"/>
      <c r="C695" s="104"/>
      <c r="D695" s="49"/>
      <c r="E695" s="35"/>
      <c r="F695" s="32"/>
      <c r="G695" s="32"/>
      <c r="H695" s="32"/>
    </row>
    <row r="696" spans="1:8" x14ac:dyDescent="0.25">
      <c r="A696" s="1"/>
      <c r="B696" s="104"/>
      <c r="C696" s="104"/>
      <c r="D696" s="49"/>
      <c r="E696" s="35"/>
      <c r="F696" s="32"/>
      <c r="G696" s="32"/>
      <c r="H696" s="32"/>
    </row>
    <row r="697" spans="1:8" x14ac:dyDescent="0.25">
      <c r="A697" s="1"/>
      <c r="B697" s="104"/>
      <c r="C697" s="104"/>
      <c r="D697" s="49"/>
      <c r="E697" s="35"/>
      <c r="F697" s="32"/>
      <c r="G697" s="32"/>
      <c r="H697" s="32"/>
    </row>
    <row r="698" spans="1:8" x14ac:dyDescent="0.25">
      <c r="A698" s="1"/>
      <c r="B698" s="104"/>
      <c r="C698" s="104"/>
      <c r="D698" s="49"/>
      <c r="E698" s="35"/>
      <c r="F698" s="32"/>
      <c r="G698" s="32"/>
      <c r="H698" s="32"/>
    </row>
    <row r="699" spans="1:8" x14ac:dyDescent="0.25">
      <c r="A699" s="1"/>
      <c r="B699" s="104"/>
      <c r="C699" s="104"/>
      <c r="D699" s="49"/>
      <c r="E699" s="35"/>
      <c r="F699" s="32"/>
      <c r="G699" s="32"/>
      <c r="H699" s="32"/>
    </row>
    <row r="700" spans="1:8" x14ac:dyDescent="0.25">
      <c r="A700" s="1"/>
      <c r="B700" s="104"/>
      <c r="C700" s="104"/>
      <c r="D700" s="49"/>
      <c r="E700" s="35"/>
      <c r="F700" s="32"/>
      <c r="G700" s="32"/>
      <c r="H700" s="32"/>
    </row>
    <row r="701" spans="1:8" x14ac:dyDescent="0.25">
      <c r="A701" s="1"/>
      <c r="B701" s="104"/>
      <c r="C701" s="104"/>
      <c r="D701" s="49"/>
      <c r="E701" s="35"/>
      <c r="F701" s="32"/>
      <c r="G701" s="32"/>
      <c r="H701" s="32"/>
    </row>
    <row r="702" spans="1:8" x14ac:dyDescent="0.25">
      <c r="A702" s="1"/>
      <c r="B702" s="104"/>
      <c r="C702" s="104"/>
      <c r="D702" s="49"/>
      <c r="E702" s="35"/>
      <c r="F702" s="32"/>
      <c r="G702" s="32"/>
      <c r="H702" s="32"/>
    </row>
    <row r="703" spans="1:8" x14ac:dyDescent="0.25">
      <c r="A703" s="1"/>
      <c r="B703" s="104"/>
      <c r="C703" s="104"/>
      <c r="D703" s="49"/>
      <c r="E703" s="35"/>
      <c r="F703" s="32"/>
      <c r="G703" s="32"/>
      <c r="H703" s="32"/>
    </row>
    <row r="704" spans="1:8" x14ac:dyDescent="0.25">
      <c r="A704" s="1"/>
      <c r="B704" s="104"/>
      <c r="C704" s="104"/>
      <c r="D704" s="49"/>
      <c r="E704" s="35"/>
      <c r="F704" s="32"/>
      <c r="G704" s="32"/>
      <c r="H704" s="32"/>
    </row>
    <row r="705" spans="1:8" x14ac:dyDescent="0.25">
      <c r="A705" s="1"/>
      <c r="B705" s="104"/>
      <c r="C705" s="104"/>
      <c r="D705" s="49"/>
      <c r="E705" s="35"/>
      <c r="F705" s="32"/>
      <c r="G705" s="32"/>
      <c r="H705" s="32"/>
    </row>
    <row r="706" spans="1:8" x14ac:dyDescent="0.25">
      <c r="A706" s="1"/>
      <c r="B706" s="104"/>
      <c r="C706" s="104"/>
      <c r="D706" s="49"/>
      <c r="E706" s="35"/>
      <c r="F706" s="32"/>
      <c r="G706" s="32"/>
      <c r="H706" s="32"/>
    </row>
    <row r="707" spans="1:8" x14ac:dyDescent="0.25">
      <c r="A707" s="1"/>
      <c r="B707" s="104"/>
      <c r="C707" s="104"/>
      <c r="D707" s="49"/>
      <c r="E707" s="35"/>
      <c r="F707" s="32"/>
      <c r="G707" s="32"/>
      <c r="H707" s="32"/>
    </row>
    <row r="708" spans="1:8" x14ac:dyDescent="0.25">
      <c r="A708" s="1"/>
      <c r="B708" s="104"/>
      <c r="C708" s="104"/>
      <c r="D708" s="49"/>
      <c r="E708" s="35"/>
      <c r="F708" s="32"/>
      <c r="G708" s="32"/>
      <c r="H708" s="32"/>
    </row>
    <row r="709" spans="1:8" x14ac:dyDescent="0.25">
      <c r="A709" s="1"/>
      <c r="B709" s="104"/>
      <c r="C709" s="104"/>
      <c r="D709" s="49"/>
      <c r="E709" s="35"/>
      <c r="F709" s="32"/>
      <c r="G709" s="32"/>
      <c r="H709" s="32"/>
    </row>
    <row r="710" spans="1:8" x14ac:dyDescent="0.25">
      <c r="A710" s="1"/>
      <c r="B710" s="104"/>
      <c r="C710" s="104"/>
      <c r="D710" s="49"/>
      <c r="E710" s="35"/>
      <c r="F710" s="32"/>
      <c r="G710" s="32"/>
      <c r="H710" s="32"/>
    </row>
    <row r="711" spans="1:8" x14ac:dyDescent="0.25">
      <c r="A711" s="1"/>
      <c r="B711" s="104"/>
      <c r="C711" s="104"/>
      <c r="D711" s="49"/>
      <c r="E711" s="35"/>
      <c r="F711" s="32"/>
      <c r="G711" s="32"/>
      <c r="H711" s="32"/>
    </row>
    <row r="712" spans="1:8" x14ac:dyDescent="0.25">
      <c r="A712" s="1"/>
      <c r="B712" s="104"/>
      <c r="C712" s="104"/>
      <c r="D712" s="49"/>
      <c r="E712" s="35"/>
      <c r="F712" s="32"/>
      <c r="G712" s="32"/>
      <c r="H712" s="32"/>
    </row>
    <row r="713" spans="1:8" x14ac:dyDescent="0.25">
      <c r="A713" s="1"/>
      <c r="B713" s="104"/>
      <c r="C713" s="104"/>
      <c r="D713" s="49"/>
      <c r="E713" s="35"/>
      <c r="F713" s="32"/>
      <c r="G713" s="32"/>
      <c r="H713" s="32"/>
    </row>
    <row r="714" spans="1:8" x14ac:dyDescent="0.25">
      <c r="A714" s="1"/>
      <c r="B714" s="104"/>
      <c r="C714" s="104"/>
      <c r="D714" s="49"/>
      <c r="E714" s="35"/>
      <c r="F714" s="32"/>
      <c r="G714" s="32"/>
      <c r="H714" s="32"/>
    </row>
    <row r="715" spans="1:8" x14ac:dyDescent="0.25">
      <c r="A715" s="1"/>
      <c r="B715" s="104"/>
      <c r="C715" s="104"/>
      <c r="D715" s="49"/>
      <c r="E715" s="35"/>
      <c r="F715" s="32"/>
      <c r="G715" s="32"/>
      <c r="H715" s="32"/>
    </row>
    <row r="716" spans="1:8" x14ac:dyDescent="0.25">
      <c r="A716" s="1"/>
      <c r="B716" s="104"/>
      <c r="C716" s="104"/>
      <c r="D716" s="49"/>
      <c r="E716" s="35"/>
      <c r="F716" s="32"/>
      <c r="G716" s="32"/>
      <c r="H716" s="32"/>
    </row>
    <row r="717" spans="1:8" x14ac:dyDescent="0.25">
      <c r="A717" s="1"/>
      <c r="B717" s="104"/>
      <c r="C717" s="104"/>
      <c r="D717" s="49"/>
      <c r="E717" s="35"/>
      <c r="F717" s="32"/>
      <c r="G717" s="32"/>
      <c r="H717" s="32"/>
    </row>
    <row r="718" spans="1:8" x14ac:dyDescent="0.25">
      <c r="A718" s="1"/>
      <c r="B718" s="104"/>
      <c r="C718" s="104"/>
      <c r="D718" s="49"/>
      <c r="E718" s="35"/>
      <c r="F718" s="32"/>
      <c r="G718" s="32"/>
      <c r="H718" s="32"/>
    </row>
    <row r="719" spans="1:8" x14ac:dyDescent="0.25">
      <c r="A719" s="1"/>
      <c r="B719" s="104"/>
      <c r="C719" s="104"/>
      <c r="D719" s="49"/>
      <c r="E719" s="35"/>
      <c r="F719" s="32"/>
      <c r="G719" s="32"/>
      <c r="H719" s="32"/>
    </row>
    <row r="720" spans="1:8" x14ac:dyDescent="0.25">
      <c r="A720" s="1"/>
      <c r="B720" s="104"/>
      <c r="C720" s="104"/>
      <c r="D720" s="49"/>
      <c r="E720" s="35"/>
      <c r="F720" s="32"/>
      <c r="G720" s="32"/>
      <c r="H720" s="32"/>
    </row>
    <row r="721" spans="1:8" x14ac:dyDescent="0.25">
      <c r="A721" s="1"/>
      <c r="B721" s="104"/>
      <c r="C721" s="104"/>
      <c r="D721" s="49"/>
      <c r="E721" s="35"/>
      <c r="F721" s="32"/>
      <c r="G721" s="32"/>
      <c r="H721" s="32"/>
    </row>
    <row r="722" spans="1:8" x14ac:dyDescent="0.25">
      <c r="A722" s="1"/>
      <c r="B722" s="104"/>
      <c r="C722" s="104"/>
      <c r="D722" s="49"/>
      <c r="E722" s="35"/>
      <c r="F722" s="32"/>
      <c r="G722" s="32"/>
      <c r="H722" s="32"/>
    </row>
    <row r="723" spans="1:8" x14ac:dyDescent="0.25">
      <c r="A723" s="1"/>
      <c r="B723" s="104"/>
      <c r="C723" s="104"/>
      <c r="D723" s="49"/>
      <c r="E723" s="35"/>
      <c r="F723" s="32"/>
      <c r="G723" s="32"/>
      <c r="H723" s="32"/>
    </row>
    <row r="724" spans="1:8" x14ac:dyDescent="0.25">
      <c r="A724" s="1"/>
      <c r="B724" s="104"/>
      <c r="C724" s="104"/>
      <c r="D724" s="49"/>
      <c r="E724" s="35"/>
      <c r="F724" s="32"/>
      <c r="G724" s="32"/>
      <c r="H724" s="32"/>
    </row>
    <row r="725" spans="1:8" x14ac:dyDescent="0.25">
      <c r="A725" s="1"/>
      <c r="B725" s="104"/>
      <c r="C725" s="104"/>
      <c r="D725" s="49"/>
      <c r="E725" s="35"/>
      <c r="F725" s="32"/>
      <c r="G725" s="32"/>
      <c r="H725" s="32"/>
    </row>
    <row r="726" spans="1:8" x14ac:dyDescent="0.25">
      <c r="A726" s="1"/>
      <c r="B726" s="104"/>
      <c r="C726" s="104"/>
      <c r="D726" s="49"/>
      <c r="E726" s="35"/>
      <c r="F726" s="32"/>
      <c r="G726" s="32"/>
      <c r="H726" s="32"/>
    </row>
    <row r="727" spans="1:8" x14ac:dyDescent="0.25">
      <c r="A727" s="1"/>
      <c r="B727" s="104"/>
      <c r="C727" s="104"/>
      <c r="D727" s="49"/>
      <c r="E727" s="35"/>
      <c r="F727" s="32"/>
      <c r="G727" s="32"/>
      <c r="H727" s="32"/>
    </row>
    <row r="728" spans="1:8" x14ac:dyDescent="0.25">
      <c r="A728" s="1"/>
      <c r="B728" s="104"/>
      <c r="C728" s="104"/>
      <c r="D728" s="49"/>
      <c r="E728" s="35"/>
      <c r="F728" s="32"/>
      <c r="G728" s="32"/>
      <c r="H728" s="32"/>
    </row>
    <row r="729" spans="1:8" x14ac:dyDescent="0.25">
      <c r="A729" s="1"/>
      <c r="B729" s="104"/>
      <c r="C729" s="104"/>
      <c r="D729" s="49"/>
      <c r="E729" s="35"/>
      <c r="F729" s="32"/>
      <c r="G729" s="32"/>
      <c r="H729" s="32"/>
    </row>
    <row r="730" spans="1:8" x14ac:dyDescent="0.25">
      <c r="A730" s="1"/>
      <c r="B730" s="104"/>
      <c r="C730" s="104"/>
      <c r="D730" s="49"/>
      <c r="E730" s="35"/>
      <c r="F730" s="32"/>
      <c r="G730" s="32"/>
      <c r="H730" s="32"/>
    </row>
    <row r="731" spans="1:8" x14ac:dyDescent="0.25">
      <c r="A731" s="1"/>
      <c r="B731" s="104"/>
      <c r="C731" s="104"/>
      <c r="D731" s="49"/>
      <c r="E731" s="35"/>
      <c r="F731" s="32"/>
      <c r="G731" s="32"/>
      <c r="H731" s="32"/>
    </row>
    <row r="732" spans="1:8" x14ac:dyDescent="0.25">
      <c r="A732" s="1"/>
      <c r="B732" s="104"/>
      <c r="C732" s="104"/>
      <c r="D732" s="49"/>
      <c r="E732" s="35"/>
      <c r="F732" s="32"/>
      <c r="G732" s="32"/>
      <c r="H732" s="32"/>
    </row>
    <row r="733" spans="1:8" x14ac:dyDescent="0.25">
      <c r="A733" s="1"/>
      <c r="B733" s="104"/>
      <c r="C733" s="104"/>
      <c r="D733" s="49"/>
      <c r="E733" s="35"/>
      <c r="F733" s="32"/>
      <c r="G733" s="32"/>
      <c r="H733" s="32"/>
    </row>
    <row r="734" spans="1:8" x14ac:dyDescent="0.25">
      <c r="A734" s="1"/>
      <c r="B734" s="104"/>
      <c r="C734" s="104"/>
      <c r="D734" s="49"/>
      <c r="E734" s="35"/>
      <c r="F734" s="32"/>
      <c r="G734" s="32"/>
      <c r="H734" s="32"/>
    </row>
    <row r="735" spans="1:8" x14ac:dyDescent="0.25">
      <c r="A735" s="1"/>
      <c r="B735" s="104"/>
      <c r="C735" s="104"/>
      <c r="D735" s="49"/>
      <c r="E735" s="35"/>
      <c r="F735" s="32"/>
      <c r="G735" s="32"/>
      <c r="H735" s="32"/>
    </row>
    <row r="736" spans="1:8" x14ac:dyDescent="0.25">
      <c r="A736" s="1"/>
      <c r="B736" s="104"/>
      <c r="C736" s="104"/>
      <c r="D736" s="49"/>
      <c r="E736" s="35"/>
      <c r="F736" s="32"/>
      <c r="G736" s="32"/>
      <c r="H736" s="32"/>
    </row>
    <row r="737" spans="1:8" x14ac:dyDescent="0.25">
      <c r="A737" s="1"/>
      <c r="B737" s="104"/>
      <c r="C737" s="104"/>
      <c r="D737" s="49"/>
      <c r="E737" s="35"/>
      <c r="F737" s="32"/>
      <c r="G737" s="32"/>
      <c r="H737" s="32"/>
    </row>
    <row r="738" spans="1:8" x14ac:dyDescent="0.25">
      <c r="A738" s="1"/>
      <c r="B738" s="104"/>
      <c r="C738" s="104"/>
      <c r="D738" s="49"/>
      <c r="E738" s="35"/>
      <c r="F738" s="32"/>
      <c r="G738" s="32"/>
      <c r="H738" s="32"/>
    </row>
    <row r="739" spans="1:8" x14ac:dyDescent="0.25">
      <c r="A739" s="1"/>
      <c r="B739" s="104"/>
      <c r="C739" s="104"/>
      <c r="D739" s="49"/>
      <c r="E739" s="35"/>
      <c r="F739" s="32"/>
      <c r="G739" s="32"/>
      <c r="H739" s="32"/>
    </row>
    <row r="740" spans="1:8" x14ac:dyDescent="0.25">
      <c r="A740" s="1"/>
      <c r="B740" s="104"/>
      <c r="C740" s="104"/>
      <c r="D740" s="49"/>
      <c r="E740" s="35"/>
      <c r="F740" s="32"/>
      <c r="G740" s="32"/>
      <c r="H740" s="32"/>
    </row>
    <row r="741" spans="1:8" x14ac:dyDescent="0.25">
      <c r="A741" s="1"/>
      <c r="B741" s="104"/>
      <c r="C741" s="104"/>
      <c r="D741" s="49"/>
      <c r="E741" s="35"/>
      <c r="F741" s="32"/>
      <c r="G741" s="32"/>
      <c r="H741" s="32"/>
    </row>
    <row r="742" spans="1:8" x14ac:dyDescent="0.25">
      <c r="A742" s="1"/>
      <c r="B742" s="104"/>
      <c r="C742" s="104"/>
      <c r="D742" s="49"/>
      <c r="E742" s="35"/>
      <c r="F742" s="32"/>
      <c r="G742" s="32"/>
      <c r="H742" s="32"/>
    </row>
    <row r="743" spans="1:8" x14ac:dyDescent="0.25">
      <c r="A743" s="1"/>
      <c r="B743" s="104"/>
      <c r="C743" s="104"/>
      <c r="D743" s="49"/>
      <c r="E743" s="35"/>
      <c r="F743" s="32"/>
      <c r="G743" s="32"/>
      <c r="H743" s="32"/>
    </row>
    <row r="744" spans="1:8" x14ac:dyDescent="0.25">
      <c r="A744" s="1"/>
      <c r="B744" s="104"/>
      <c r="C744" s="104"/>
      <c r="D744" s="49"/>
      <c r="E744" s="35"/>
      <c r="F744" s="32"/>
      <c r="G744" s="32"/>
      <c r="H744" s="32"/>
    </row>
    <row r="745" spans="1:8" x14ac:dyDescent="0.25">
      <c r="A745" s="1"/>
      <c r="B745" s="104"/>
      <c r="C745" s="104"/>
      <c r="D745" s="49"/>
      <c r="E745" s="35"/>
      <c r="F745" s="32"/>
      <c r="G745" s="32"/>
      <c r="H745" s="32"/>
    </row>
    <row r="746" spans="1:8" x14ac:dyDescent="0.25">
      <c r="A746" s="1"/>
      <c r="B746" s="104"/>
      <c r="C746" s="104"/>
      <c r="D746" s="49"/>
      <c r="E746" s="35"/>
      <c r="F746" s="32"/>
      <c r="G746" s="32"/>
      <c r="H746" s="32"/>
    </row>
    <row r="747" spans="1:8" x14ac:dyDescent="0.25">
      <c r="A747" s="1"/>
      <c r="B747" s="104"/>
      <c r="C747" s="104"/>
      <c r="D747" s="49"/>
      <c r="E747" s="35"/>
      <c r="F747" s="32"/>
      <c r="G747" s="32"/>
      <c r="H747" s="32"/>
    </row>
    <row r="748" spans="1:8" x14ac:dyDescent="0.25">
      <c r="A748" s="1"/>
      <c r="B748" s="104"/>
      <c r="C748" s="104"/>
      <c r="D748" s="49"/>
      <c r="E748" s="35"/>
      <c r="F748" s="32"/>
      <c r="G748" s="32"/>
      <c r="H748" s="32"/>
    </row>
    <row r="749" spans="1:8" x14ac:dyDescent="0.25">
      <c r="A749" s="1"/>
      <c r="B749" s="104"/>
      <c r="C749" s="104"/>
      <c r="D749" s="49"/>
      <c r="E749" s="35"/>
      <c r="F749" s="32"/>
      <c r="G749" s="32"/>
      <c r="H749" s="32"/>
    </row>
    <row r="750" spans="1:8" x14ac:dyDescent="0.25">
      <c r="A750" s="1"/>
      <c r="B750" s="104"/>
      <c r="C750" s="104"/>
      <c r="D750" s="49"/>
      <c r="E750" s="35"/>
      <c r="F750" s="32"/>
      <c r="G750" s="32"/>
      <c r="H750" s="32"/>
    </row>
    <row r="751" spans="1:8" x14ac:dyDescent="0.25">
      <c r="A751" s="1"/>
      <c r="B751" s="104"/>
      <c r="C751" s="104"/>
      <c r="D751" s="49"/>
      <c r="E751" s="35"/>
      <c r="F751" s="32"/>
      <c r="G751" s="32"/>
      <c r="H751" s="32"/>
    </row>
    <row r="752" spans="1:8" x14ac:dyDescent="0.25">
      <c r="A752" s="1"/>
      <c r="B752" s="104"/>
      <c r="C752" s="104"/>
      <c r="D752" s="49"/>
      <c r="E752" s="35"/>
      <c r="F752" s="32"/>
      <c r="G752" s="32"/>
      <c r="H752" s="32"/>
    </row>
    <row r="753" spans="1:8" x14ac:dyDescent="0.25">
      <c r="A753" s="1"/>
      <c r="B753" s="104"/>
      <c r="C753" s="104"/>
      <c r="D753" s="49"/>
      <c r="E753" s="35"/>
      <c r="F753" s="32"/>
      <c r="G753" s="32"/>
      <c r="H753" s="32"/>
    </row>
    <row r="754" spans="1:8" x14ac:dyDescent="0.25">
      <c r="A754" s="1"/>
      <c r="B754" s="104"/>
      <c r="C754" s="104"/>
      <c r="D754" s="49"/>
      <c r="E754" s="35"/>
      <c r="F754" s="32"/>
      <c r="G754" s="32"/>
      <c r="H754" s="32"/>
    </row>
    <row r="755" spans="1:8" x14ac:dyDescent="0.25">
      <c r="A755" s="1"/>
      <c r="B755" s="104"/>
      <c r="C755" s="104"/>
      <c r="D755" s="49"/>
      <c r="E755" s="35"/>
      <c r="F755" s="32"/>
      <c r="G755" s="32"/>
      <c r="H755" s="32"/>
    </row>
    <row r="756" spans="1:8" x14ac:dyDescent="0.25">
      <c r="A756" s="1"/>
      <c r="B756" s="104"/>
      <c r="C756" s="104"/>
      <c r="D756" s="49"/>
      <c r="E756" s="35"/>
      <c r="F756" s="32"/>
      <c r="G756" s="32"/>
      <c r="H756" s="32"/>
    </row>
    <row r="757" spans="1:8" x14ac:dyDescent="0.25">
      <c r="A757" s="1"/>
      <c r="B757" s="104"/>
      <c r="C757" s="104"/>
      <c r="D757" s="49"/>
      <c r="E757" s="35"/>
      <c r="F757" s="32"/>
      <c r="G757" s="32"/>
      <c r="H757" s="32"/>
    </row>
    <row r="758" spans="1:8" x14ac:dyDescent="0.25">
      <c r="A758" s="1"/>
      <c r="B758" s="104"/>
      <c r="C758" s="104"/>
      <c r="D758" s="49"/>
      <c r="E758" s="35"/>
      <c r="F758" s="32"/>
      <c r="G758" s="32"/>
      <c r="H758" s="32"/>
    </row>
    <row r="759" spans="1:8" x14ac:dyDescent="0.25">
      <c r="A759" s="1"/>
      <c r="B759" s="104"/>
      <c r="C759" s="104"/>
      <c r="D759" s="49"/>
      <c r="E759" s="35"/>
      <c r="F759" s="32"/>
      <c r="G759" s="32"/>
      <c r="H759" s="32"/>
    </row>
    <row r="760" spans="1:8" x14ac:dyDescent="0.25">
      <c r="A760" s="1"/>
      <c r="B760" s="104"/>
      <c r="C760" s="104"/>
      <c r="D760" s="49"/>
      <c r="E760" s="35"/>
      <c r="F760" s="32"/>
      <c r="G760" s="32"/>
      <c r="H760" s="32"/>
    </row>
    <row r="761" spans="1:8" x14ac:dyDescent="0.25">
      <c r="A761" s="1"/>
      <c r="B761" s="104"/>
      <c r="C761" s="104"/>
      <c r="D761" s="49"/>
      <c r="E761" s="35"/>
      <c r="F761" s="32"/>
      <c r="G761" s="32"/>
      <c r="H761" s="32"/>
    </row>
    <row r="762" spans="1:8" x14ac:dyDescent="0.25">
      <c r="A762" s="1"/>
      <c r="B762" s="104"/>
      <c r="C762" s="104"/>
      <c r="D762" s="49"/>
      <c r="E762" s="35"/>
      <c r="F762" s="32"/>
      <c r="G762" s="32"/>
      <c r="H762" s="32"/>
    </row>
    <row r="763" spans="1:8" x14ac:dyDescent="0.25">
      <c r="A763" s="1"/>
      <c r="B763" s="104"/>
      <c r="C763" s="104"/>
      <c r="D763" s="49"/>
      <c r="E763" s="35"/>
      <c r="F763" s="32"/>
      <c r="G763" s="32"/>
      <c r="H763" s="32"/>
    </row>
    <row r="764" spans="1:8" x14ac:dyDescent="0.25">
      <c r="A764" s="1"/>
      <c r="B764" s="104"/>
      <c r="C764" s="104"/>
      <c r="D764" s="49"/>
      <c r="E764" s="35"/>
      <c r="F764" s="32"/>
      <c r="G764" s="32"/>
      <c r="H764" s="32"/>
    </row>
    <row r="765" spans="1:8" x14ac:dyDescent="0.25">
      <c r="A765" s="1"/>
      <c r="B765" s="104"/>
      <c r="C765" s="104"/>
      <c r="D765" s="49"/>
      <c r="E765" s="35"/>
      <c r="F765" s="32"/>
      <c r="G765" s="32"/>
      <c r="H765" s="32"/>
    </row>
    <row r="766" spans="1:8" x14ac:dyDescent="0.25">
      <c r="A766" s="1"/>
      <c r="B766" s="104"/>
      <c r="C766" s="104"/>
      <c r="D766" s="49"/>
      <c r="E766" s="35"/>
      <c r="F766" s="32"/>
      <c r="G766" s="32"/>
      <c r="H766" s="32"/>
    </row>
    <row r="767" spans="1:8" x14ac:dyDescent="0.25">
      <c r="A767" s="1"/>
      <c r="B767" s="104"/>
      <c r="C767" s="104"/>
      <c r="D767" s="49"/>
      <c r="E767" s="35"/>
      <c r="F767" s="32"/>
      <c r="G767" s="32"/>
      <c r="H767" s="32"/>
    </row>
    <row r="768" spans="1:8" x14ac:dyDescent="0.25">
      <c r="A768" s="1"/>
      <c r="B768" s="104"/>
      <c r="C768" s="104"/>
      <c r="D768" s="49"/>
      <c r="E768" s="35"/>
      <c r="F768" s="32"/>
      <c r="G768" s="32"/>
      <c r="H768" s="32"/>
    </row>
    <row r="769" spans="1:8" x14ac:dyDescent="0.25">
      <c r="A769" s="1"/>
      <c r="B769" s="104"/>
      <c r="C769" s="104"/>
      <c r="D769" s="49"/>
      <c r="E769" s="35"/>
      <c r="F769" s="32"/>
      <c r="G769" s="32"/>
      <c r="H769" s="32"/>
    </row>
    <row r="770" spans="1:8" x14ac:dyDescent="0.25">
      <c r="A770" s="1"/>
      <c r="B770" s="104"/>
      <c r="C770" s="104"/>
      <c r="D770" s="49"/>
      <c r="E770" s="35"/>
      <c r="F770" s="32"/>
      <c r="G770" s="32"/>
      <c r="H770" s="32"/>
    </row>
    <row r="771" spans="1:8" x14ac:dyDescent="0.25">
      <c r="A771" s="1"/>
      <c r="B771" s="104"/>
      <c r="C771" s="104"/>
      <c r="D771" s="49"/>
      <c r="E771" s="35"/>
      <c r="F771" s="32"/>
      <c r="G771" s="32"/>
      <c r="H771" s="32"/>
    </row>
    <row r="772" spans="1:8" x14ac:dyDescent="0.25">
      <c r="A772" s="1"/>
      <c r="B772" s="104"/>
      <c r="C772" s="104"/>
      <c r="D772" s="49"/>
      <c r="E772" s="35"/>
      <c r="F772" s="32"/>
      <c r="G772" s="32"/>
      <c r="H772" s="32"/>
    </row>
    <row r="773" spans="1:8" x14ac:dyDescent="0.25">
      <c r="A773" s="1"/>
      <c r="B773" s="104"/>
      <c r="C773" s="104"/>
      <c r="D773" s="49"/>
      <c r="E773" s="35"/>
      <c r="F773" s="32"/>
      <c r="G773" s="32"/>
      <c r="H773" s="32"/>
    </row>
    <row r="774" spans="1:8" x14ac:dyDescent="0.25">
      <c r="A774" s="1"/>
      <c r="B774" s="104"/>
      <c r="C774" s="104"/>
      <c r="D774" s="49"/>
      <c r="E774" s="35"/>
      <c r="F774" s="32"/>
      <c r="G774" s="32"/>
      <c r="H774" s="32"/>
    </row>
    <row r="775" spans="1:8" x14ac:dyDescent="0.25">
      <c r="A775" s="1"/>
      <c r="B775" s="104"/>
      <c r="C775" s="104"/>
      <c r="D775" s="49"/>
      <c r="E775" s="35"/>
      <c r="F775" s="32"/>
      <c r="G775" s="32"/>
      <c r="H775" s="32"/>
    </row>
    <row r="776" spans="1:8" x14ac:dyDescent="0.25">
      <c r="A776" s="1"/>
      <c r="B776" s="104"/>
      <c r="C776" s="104"/>
      <c r="D776" s="49"/>
      <c r="E776" s="35"/>
      <c r="F776" s="32"/>
      <c r="G776" s="32"/>
      <c r="H776" s="32"/>
    </row>
    <row r="777" spans="1:8" x14ac:dyDescent="0.25">
      <c r="A777" s="1"/>
      <c r="B777" s="104"/>
      <c r="C777" s="104"/>
      <c r="D777" s="49"/>
      <c r="E777" s="35"/>
      <c r="F777" s="32"/>
      <c r="G777" s="32"/>
      <c r="H777" s="32"/>
    </row>
    <row r="778" spans="1:8" x14ac:dyDescent="0.25">
      <c r="A778" s="1"/>
      <c r="B778" s="104"/>
      <c r="C778" s="104"/>
      <c r="D778" s="49"/>
      <c r="E778" s="35"/>
      <c r="F778" s="32"/>
      <c r="G778" s="32"/>
      <c r="H778" s="32"/>
    </row>
    <row r="779" spans="1:8" x14ac:dyDescent="0.25">
      <c r="A779" s="1"/>
      <c r="B779" s="104"/>
      <c r="C779" s="104"/>
      <c r="D779" s="49"/>
      <c r="E779" s="35"/>
      <c r="F779" s="32"/>
      <c r="G779" s="32"/>
      <c r="H779" s="32"/>
    </row>
    <row r="780" spans="1:8" x14ac:dyDescent="0.25">
      <c r="A780" s="1"/>
      <c r="B780" s="104"/>
      <c r="C780" s="104"/>
      <c r="D780" s="49"/>
      <c r="E780" s="35"/>
      <c r="F780" s="32"/>
      <c r="G780" s="32"/>
      <c r="H780" s="32"/>
    </row>
    <row r="781" spans="1:8" x14ac:dyDescent="0.25">
      <c r="A781" s="1"/>
      <c r="B781" s="104"/>
      <c r="C781" s="104"/>
      <c r="D781" s="49"/>
      <c r="E781" s="35"/>
      <c r="F781" s="32"/>
      <c r="G781" s="32"/>
      <c r="H781" s="32"/>
    </row>
    <row r="782" spans="1:8" x14ac:dyDescent="0.25">
      <c r="A782" s="1"/>
      <c r="B782" s="104"/>
      <c r="C782" s="104"/>
      <c r="D782" s="49"/>
      <c r="E782" s="35"/>
      <c r="F782" s="32"/>
      <c r="G782" s="32"/>
      <c r="H782" s="32"/>
    </row>
    <row r="783" spans="1:8" x14ac:dyDescent="0.25">
      <c r="A783" s="1"/>
      <c r="B783" s="104"/>
      <c r="C783" s="104"/>
      <c r="D783" s="49"/>
      <c r="E783" s="35"/>
      <c r="F783" s="32"/>
      <c r="G783" s="32"/>
      <c r="H783" s="32"/>
    </row>
    <row r="784" spans="1:8" x14ac:dyDescent="0.25">
      <c r="A784" s="1"/>
      <c r="B784" s="104"/>
      <c r="C784" s="104"/>
      <c r="D784" s="49"/>
      <c r="E784" s="35"/>
      <c r="F784" s="32"/>
      <c r="G784" s="32"/>
      <c r="H784" s="32"/>
    </row>
    <row r="785" spans="1:8" x14ac:dyDescent="0.25">
      <c r="A785" s="1"/>
      <c r="B785" s="104"/>
      <c r="C785" s="104"/>
      <c r="D785" s="49"/>
      <c r="E785" s="35"/>
      <c r="F785" s="32"/>
      <c r="G785" s="32"/>
      <c r="H785" s="32"/>
    </row>
    <row r="786" spans="1:8" x14ac:dyDescent="0.25">
      <c r="A786" s="1"/>
      <c r="B786" s="104"/>
      <c r="C786" s="104"/>
      <c r="D786" s="49"/>
      <c r="E786" s="35"/>
      <c r="F786" s="32"/>
      <c r="G786" s="32"/>
      <c r="H786" s="32"/>
    </row>
    <row r="787" spans="1:8" x14ac:dyDescent="0.25">
      <c r="A787" s="1"/>
      <c r="B787" s="104"/>
      <c r="C787" s="104"/>
      <c r="D787" s="49"/>
      <c r="E787" s="35"/>
      <c r="F787" s="32"/>
      <c r="G787" s="32"/>
      <c r="H787" s="32"/>
    </row>
    <row r="788" spans="1:8" x14ac:dyDescent="0.25">
      <c r="A788" s="1"/>
      <c r="B788" s="104"/>
      <c r="C788" s="104"/>
      <c r="D788" s="49"/>
      <c r="E788" s="35"/>
      <c r="F788" s="32"/>
      <c r="G788" s="32"/>
      <c r="H788" s="32"/>
    </row>
    <row r="789" spans="1:8" x14ac:dyDescent="0.25">
      <c r="A789" s="1"/>
      <c r="B789" s="104"/>
      <c r="C789" s="104"/>
      <c r="D789" s="49"/>
      <c r="E789" s="35"/>
      <c r="F789" s="32"/>
      <c r="G789" s="32"/>
      <c r="H789" s="32"/>
    </row>
    <row r="790" spans="1:8" x14ac:dyDescent="0.25">
      <c r="A790" s="1"/>
      <c r="B790" s="104"/>
      <c r="C790" s="104"/>
      <c r="D790" s="49"/>
      <c r="E790" s="35"/>
      <c r="F790" s="32"/>
      <c r="G790" s="32"/>
      <c r="H790" s="32"/>
    </row>
    <row r="791" spans="1:8" x14ac:dyDescent="0.25">
      <c r="A791" s="1"/>
      <c r="B791" s="104"/>
      <c r="C791" s="104"/>
      <c r="D791" s="49"/>
      <c r="E791" s="35"/>
      <c r="F791" s="32"/>
      <c r="G791" s="32"/>
      <c r="H791" s="32"/>
    </row>
    <row r="792" spans="1:8" x14ac:dyDescent="0.25">
      <c r="A792" s="1"/>
      <c r="B792" s="104"/>
      <c r="C792" s="104"/>
      <c r="D792" s="49"/>
      <c r="E792" s="35"/>
      <c r="F792" s="32"/>
      <c r="G792" s="32"/>
      <c r="H792" s="32"/>
    </row>
    <row r="793" spans="1:8" x14ac:dyDescent="0.25">
      <c r="A793" s="1"/>
      <c r="B793" s="104"/>
      <c r="C793" s="104"/>
      <c r="D793" s="49"/>
      <c r="E793" s="35"/>
      <c r="F793" s="32"/>
      <c r="G793" s="32"/>
      <c r="H793" s="32"/>
    </row>
    <row r="794" spans="1:8" x14ac:dyDescent="0.25">
      <c r="A794" s="1"/>
      <c r="B794" s="104"/>
      <c r="C794" s="104"/>
      <c r="D794" s="49"/>
      <c r="E794" s="35"/>
      <c r="F794" s="32"/>
      <c r="G794" s="32"/>
      <c r="H794" s="32"/>
    </row>
    <row r="795" spans="1:8" x14ac:dyDescent="0.25">
      <c r="A795" s="1"/>
      <c r="B795" s="104"/>
      <c r="C795" s="104"/>
      <c r="D795" s="49"/>
      <c r="E795" s="35"/>
      <c r="F795" s="32"/>
      <c r="G795" s="32"/>
      <c r="H795" s="32"/>
    </row>
    <row r="796" spans="1:8" x14ac:dyDescent="0.25">
      <c r="A796" s="1"/>
      <c r="B796" s="104"/>
      <c r="C796" s="104"/>
      <c r="D796" s="49"/>
      <c r="E796" s="35"/>
      <c r="F796" s="32"/>
      <c r="G796" s="32"/>
      <c r="H796" s="32"/>
    </row>
    <row r="797" spans="1:8" x14ac:dyDescent="0.25">
      <c r="A797" s="1"/>
      <c r="B797" s="104"/>
      <c r="C797" s="104"/>
      <c r="D797" s="49"/>
      <c r="E797" s="35"/>
      <c r="F797" s="32"/>
      <c r="G797" s="32"/>
      <c r="H797" s="32"/>
    </row>
    <row r="798" spans="1:8" x14ac:dyDescent="0.25">
      <c r="A798" s="1"/>
      <c r="B798" s="104"/>
      <c r="C798" s="104"/>
      <c r="D798" s="49"/>
      <c r="E798" s="35"/>
      <c r="F798" s="32"/>
      <c r="G798" s="32"/>
      <c r="H798" s="32"/>
    </row>
    <row r="799" spans="1:8" x14ac:dyDescent="0.25">
      <c r="A799" s="1"/>
      <c r="B799" s="104"/>
      <c r="C799" s="104"/>
      <c r="D799" s="49"/>
      <c r="E799" s="35"/>
      <c r="F799" s="32"/>
      <c r="G799" s="32"/>
      <c r="H799" s="32"/>
    </row>
    <row r="800" spans="1:8" x14ac:dyDescent="0.25">
      <c r="A800" s="1"/>
      <c r="B800" s="104"/>
      <c r="C800" s="104"/>
      <c r="D800" s="49"/>
      <c r="E800" s="35"/>
      <c r="F800" s="32"/>
      <c r="G800" s="32"/>
      <c r="H800" s="32"/>
    </row>
    <row r="801" spans="1:8" x14ac:dyDescent="0.25">
      <c r="A801" s="1"/>
      <c r="B801" s="104"/>
      <c r="C801" s="104"/>
      <c r="D801" s="49"/>
      <c r="E801" s="35"/>
      <c r="F801" s="32"/>
      <c r="G801" s="32"/>
      <c r="H801" s="32"/>
    </row>
    <row r="802" spans="1:8" x14ac:dyDescent="0.25">
      <c r="A802" s="1"/>
      <c r="B802" s="104"/>
      <c r="C802" s="104"/>
      <c r="D802" s="49"/>
      <c r="E802" s="35"/>
      <c r="F802" s="32"/>
      <c r="G802" s="32"/>
      <c r="H802" s="32"/>
    </row>
    <row r="803" spans="1:8" x14ac:dyDescent="0.25">
      <c r="A803" s="1"/>
      <c r="B803" s="104"/>
      <c r="C803" s="104"/>
      <c r="D803" s="49"/>
      <c r="E803" s="35"/>
      <c r="F803" s="32"/>
      <c r="G803" s="32"/>
      <c r="H803" s="32"/>
    </row>
    <row r="804" spans="1:8" x14ac:dyDescent="0.25">
      <c r="A804" s="1"/>
      <c r="B804" s="104"/>
      <c r="C804" s="104"/>
      <c r="D804" s="49"/>
      <c r="E804" s="35"/>
      <c r="F804" s="32"/>
      <c r="G804" s="32"/>
      <c r="H804" s="32"/>
    </row>
    <row r="805" spans="1:8" x14ac:dyDescent="0.25">
      <c r="A805" s="1"/>
      <c r="B805" s="104"/>
      <c r="C805" s="104"/>
      <c r="D805" s="49"/>
      <c r="E805" s="35"/>
      <c r="F805" s="32"/>
      <c r="G805" s="32"/>
      <c r="H805" s="32"/>
    </row>
    <row r="806" spans="1:8" x14ac:dyDescent="0.25">
      <c r="A806" s="1"/>
      <c r="B806" s="104"/>
      <c r="C806" s="104"/>
      <c r="D806" s="49"/>
      <c r="E806" s="35"/>
      <c r="F806" s="32"/>
      <c r="G806" s="32"/>
      <c r="H806" s="32"/>
    </row>
    <row r="807" spans="1:8" x14ac:dyDescent="0.25">
      <c r="A807" s="1"/>
      <c r="B807" s="104"/>
      <c r="C807" s="104"/>
      <c r="D807" s="49"/>
      <c r="E807" s="35"/>
      <c r="F807" s="32"/>
      <c r="G807" s="32"/>
      <c r="H807" s="32"/>
    </row>
    <row r="808" spans="1:8" x14ac:dyDescent="0.25">
      <c r="A808" s="1"/>
      <c r="B808" s="104"/>
      <c r="C808" s="104"/>
      <c r="D808" s="49"/>
      <c r="E808" s="35"/>
      <c r="F808" s="32"/>
      <c r="G808" s="32"/>
      <c r="H808" s="32"/>
    </row>
    <row r="809" spans="1:8" x14ac:dyDescent="0.25">
      <c r="A809" s="1"/>
      <c r="B809" s="104"/>
      <c r="C809" s="104"/>
      <c r="D809" s="49"/>
      <c r="E809" s="35"/>
      <c r="F809" s="32"/>
      <c r="G809" s="32"/>
      <c r="H809" s="32"/>
    </row>
    <row r="810" spans="1:8" x14ac:dyDescent="0.25">
      <c r="A810" s="1"/>
      <c r="B810" s="104"/>
      <c r="C810" s="104"/>
      <c r="D810" s="49"/>
      <c r="E810" s="35"/>
      <c r="F810" s="32"/>
      <c r="G810" s="32"/>
      <c r="H810" s="32"/>
    </row>
    <row r="811" spans="1:8" x14ac:dyDescent="0.25">
      <c r="A811" s="1"/>
      <c r="B811" s="104"/>
      <c r="C811" s="104"/>
      <c r="D811" s="49"/>
      <c r="E811" s="35"/>
      <c r="F811" s="32"/>
      <c r="G811" s="32"/>
      <c r="H811" s="32"/>
    </row>
    <row r="812" spans="1:8" x14ac:dyDescent="0.25">
      <c r="A812" s="1"/>
      <c r="B812" s="104"/>
      <c r="C812" s="104"/>
      <c r="D812" s="49"/>
      <c r="E812" s="35"/>
      <c r="F812" s="32"/>
      <c r="G812" s="32"/>
      <c r="H812" s="32"/>
    </row>
    <row r="813" spans="1:8" x14ac:dyDescent="0.25">
      <c r="A813" s="1"/>
      <c r="B813" s="104"/>
      <c r="C813" s="104"/>
      <c r="D813" s="49"/>
      <c r="E813" s="35"/>
      <c r="F813" s="32"/>
      <c r="G813" s="32"/>
      <c r="H813" s="32"/>
    </row>
    <row r="814" spans="1:8" x14ac:dyDescent="0.25">
      <c r="A814" s="1"/>
      <c r="B814" s="104"/>
      <c r="C814" s="104"/>
      <c r="D814" s="49"/>
      <c r="E814" s="35"/>
      <c r="F814" s="32"/>
      <c r="G814" s="32"/>
      <c r="H814" s="32"/>
    </row>
    <row r="815" spans="1:8" x14ac:dyDescent="0.25">
      <c r="A815" s="1"/>
      <c r="B815" s="104"/>
      <c r="C815" s="104"/>
      <c r="D815" s="49"/>
      <c r="E815" s="35"/>
      <c r="F815" s="32"/>
      <c r="G815" s="32"/>
      <c r="H815" s="32"/>
    </row>
    <row r="816" spans="1:8" x14ac:dyDescent="0.25">
      <c r="A816" s="1"/>
      <c r="B816" s="104"/>
      <c r="C816" s="104"/>
      <c r="D816" s="49"/>
      <c r="E816" s="35"/>
      <c r="F816" s="32"/>
      <c r="G816" s="32"/>
      <c r="H816" s="32"/>
    </row>
    <row r="817" spans="1:8" x14ac:dyDescent="0.25">
      <c r="A817" s="1"/>
      <c r="B817" s="104"/>
      <c r="C817" s="104"/>
      <c r="D817" s="49"/>
      <c r="E817" s="35"/>
      <c r="F817" s="32"/>
      <c r="G817" s="32"/>
      <c r="H817" s="32"/>
    </row>
    <row r="818" spans="1:8" x14ac:dyDescent="0.25">
      <c r="A818" s="1"/>
      <c r="B818" s="104"/>
      <c r="C818" s="104"/>
      <c r="D818" s="49"/>
      <c r="E818" s="35"/>
      <c r="F818" s="32"/>
      <c r="G818" s="32"/>
      <c r="H818" s="32"/>
    </row>
    <row r="819" spans="1:8" x14ac:dyDescent="0.25">
      <c r="A819" s="1"/>
      <c r="B819" s="104"/>
      <c r="C819" s="104"/>
      <c r="D819" s="49"/>
      <c r="E819" s="35"/>
      <c r="F819" s="32"/>
      <c r="G819" s="32"/>
      <c r="H819" s="32"/>
    </row>
    <row r="820" spans="1:8" x14ac:dyDescent="0.25">
      <c r="A820" s="1"/>
      <c r="B820" s="104"/>
      <c r="C820" s="104"/>
      <c r="D820" s="49"/>
      <c r="E820" s="35"/>
      <c r="F820" s="32"/>
      <c r="G820" s="32"/>
      <c r="H820" s="32"/>
    </row>
    <row r="821" spans="1:8" x14ac:dyDescent="0.25">
      <c r="A821" s="1"/>
      <c r="B821" s="104"/>
      <c r="C821" s="104"/>
      <c r="D821" s="49"/>
      <c r="E821" s="35"/>
      <c r="F821" s="32"/>
      <c r="G821" s="32"/>
      <c r="H821" s="32"/>
    </row>
    <row r="822" spans="1:8" x14ac:dyDescent="0.25">
      <c r="A822" s="1"/>
      <c r="B822" s="104"/>
      <c r="C822" s="104"/>
      <c r="D822" s="49"/>
      <c r="E822" s="35"/>
      <c r="F822" s="32"/>
      <c r="G822" s="32"/>
      <c r="H822" s="32"/>
    </row>
    <row r="823" spans="1:8" x14ac:dyDescent="0.25">
      <c r="A823" s="1"/>
      <c r="B823" s="104"/>
      <c r="C823" s="104"/>
      <c r="D823" s="49"/>
      <c r="E823" s="35"/>
      <c r="F823" s="32"/>
      <c r="G823" s="32"/>
      <c r="H823" s="32"/>
    </row>
    <row r="824" spans="1:8" x14ac:dyDescent="0.25">
      <c r="A824" s="1"/>
      <c r="B824" s="104"/>
      <c r="C824" s="104"/>
      <c r="D824" s="49"/>
      <c r="E824" s="35"/>
      <c r="F824" s="32"/>
      <c r="G824" s="32"/>
      <c r="H824" s="32"/>
    </row>
    <row r="825" spans="1:8" x14ac:dyDescent="0.25">
      <c r="A825" s="1"/>
      <c r="B825" s="104"/>
      <c r="C825" s="104"/>
      <c r="D825" s="49"/>
      <c r="E825" s="35"/>
      <c r="F825" s="32"/>
      <c r="G825" s="32"/>
      <c r="H825" s="32"/>
    </row>
    <row r="826" spans="1:8" x14ac:dyDescent="0.25">
      <c r="A826" s="1"/>
      <c r="B826" s="104"/>
      <c r="C826" s="104"/>
      <c r="D826" s="49"/>
      <c r="E826" s="35"/>
      <c r="F826" s="32"/>
      <c r="G826" s="32"/>
      <c r="H826" s="32"/>
    </row>
    <row r="827" spans="1:8" x14ac:dyDescent="0.25">
      <c r="A827" s="1"/>
      <c r="B827" s="104"/>
      <c r="C827" s="104"/>
      <c r="D827" s="49"/>
      <c r="E827" s="35"/>
      <c r="F827" s="32"/>
      <c r="G827" s="32"/>
      <c r="H827" s="32"/>
    </row>
    <row r="828" spans="1:8" x14ac:dyDescent="0.25">
      <c r="A828" s="1"/>
      <c r="B828" s="104"/>
      <c r="C828" s="104"/>
      <c r="D828" s="49"/>
      <c r="E828" s="35"/>
      <c r="F828" s="32"/>
      <c r="G828" s="32"/>
      <c r="H828" s="32"/>
    </row>
    <row r="829" spans="1:8" x14ac:dyDescent="0.25">
      <c r="A829" s="1"/>
      <c r="B829" s="104"/>
      <c r="C829" s="104"/>
      <c r="D829" s="49"/>
      <c r="E829" s="35"/>
      <c r="F829" s="32"/>
      <c r="G829" s="32"/>
      <c r="H829" s="32"/>
    </row>
    <row r="830" spans="1:8" x14ac:dyDescent="0.25">
      <c r="A830" s="1"/>
      <c r="B830" s="104"/>
      <c r="C830" s="104"/>
      <c r="D830" s="49"/>
      <c r="E830" s="35"/>
      <c r="F830" s="32"/>
      <c r="G830" s="32"/>
      <c r="H830" s="32"/>
    </row>
    <row r="831" spans="1:8" x14ac:dyDescent="0.25">
      <c r="A831" s="1"/>
      <c r="B831" s="104"/>
      <c r="C831" s="104"/>
      <c r="D831" s="49"/>
      <c r="E831" s="35"/>
      <c r="F831" s="32"/>
      <c r="G831" s="32"/>
      <c r="H831" s="32"/>
    </row>
    <row r="832" spans="1:8" x14ac:dyDescent="0.25">
      <c r="A832" s="1"/>
      <c r="B832" s="104"/>
      <c r="C832" s="104"/>
      <c r="D832" s="49"/>
      <c r="E832" s="35"/>
      <c r="F832" s="32"/>
      <c r="G832" s="32"/>
      <c r="H832" s="32"/>
    </row>
    <row r="833" spans="1:8" x14ac:dyDescent="0.25">
      <c r="A833" s="1"/>
      <c r="B833" s="104"/>
      <c r="C833" s="104"/>
      <c r="D833" s="49"/>
      <c r="E833" s="35"/>
      <c r="F833" s="32"/>
      <c r="G833" s="32"/>
      <c r="H833" s="32"/>
    </row>
    <row r="834" spans="1:8" x14ac:dyDescent="0.25">
      <c r="A834" s="1"/>
      <c r="B834" s="104"/>
      <c r="C834" s="104"/>
      <c r="D834" s="49"/>
      <c r="E834" s="35"/>
      <c r="F834" s="32"/>
      <c r="G834" s="32"/>
      <c r="H834" s="32"/>
    </row>
    <row r="835" spans="1:8" x14ac:dyDescent="0.25">
      <c r="A835" s="1"/>
      <c r="B835" s="104"/>
      <c r="C835" s="104"/>
      <c r="D835" s="49"/>
      <c r="E835" s="35"/>
      <c r="F835" s="32"/>
      <c r="G835" s="32"/>
      <c r="H835" s="32"/>
    </row>
    <row r="836" spans="1:8" x14ac:dyDescent="0.25">
      <c r="A836" s="1"/>
      <c r="B836" s="104"/>
      <c r="C836" s="104"/>
      <c r="D836" s="49"/>
      <c r="E836" s="35"/>
      <c r="F836" s="32"/>
      <c r="G836" s="32"/>
      <c r="H836" s="32"/>
    </row>
    <row r="837" spans="1:8" x14ac:dyDescent="0.25">
      <c r="A837" s="1"/>
      <c r="B837" s="104"/>
      <c r="C837" s="104"/>
      <c r="D837" s="49"/>
      <c r="E837" s="35"/>
      <c r="F837" s="32"/>
      <c r="G837" s="32"/>
      <c r="H837" s="32"/>
    </row>
    <row r="838" spans="1:8" x14ac:dyDescent="0.25">
      <c r="A838" s="1"/>
      <c r="B838" s="104"/>
      <c r="C838" s="104"/>
      <c r="D838" s="49"/>
      <c r="E838" s="35"/>
      <c r="F838" s="32"/>
      <c r="G838" s="32"/>
      <c r="H838" s="32"/>
    </row>
    <row r="839" spans="1:8" x14ac:dyDescent="0.25">
      <c r="A839" s="1"/>
      <c r="B839" s="104"/>
      <c r="C839" s="104"/>
      <c r="D839" s="49"/>
      <c r="E839" s="35"/>
      <c r="F839" s="32"/>
      <c r="G839" s="32"/>
      <c r="H839" s="32"/>
    </row>
    <row r="840" spans="1:8" x14ac:dyDescent="0.25">
      <c r="A840" s="1"/>
      <c r="B840" s="104"/>
      <c r="C840" s="104"/>
      <c r="D840" s="49"/>
      <c r="E840" s="35"/>
      <c r="F840" s="32"/>
      <c r="G840" s="32"/>
      <c r="H840" s="32"/>
    </row>
    <row r="841" spans="1:8" x14ac:dyDescent="0.25">
      <c r="A841" s="1"/>
      <c r="B841" s="104"/>
      <c r="C841" s="104"/>
      <c r="D841" s="49"/>
      <c r="E841" s="35"/>
      <c r="F841" s="32"/>
      <c r="G841" s="32"/>
      <c r="H841" s="32"/>
    </row>
    <row r="842" spans="1:8" x14ac:dyDescent="0.25">
      <c r="A842" s="1"/>
      <c r="B842" s="104"/>
      <c r="C842" s="104"/>
      <c r="D842" s="49"/>
      <c r="E842" s="35"/>
      <c r="F842" s="32"/>
      <c r="G842" s="32"/>
      <c r="H842" s="32"/>
    </row>
    <row r="843" spans="1:8" x14ac:dyDescent="0.25">
      <c r="A843" s="1"/>
      <c r="B843" s="104"/>
      <c r="C843" s="104"/>
      <c r="D843" s="49"/>
      <c r="E843" s="35"/>
      <c r="F843" s="32"/>
      <c r="G843" s="32"/>
      <c r="H843" s="32"/>
    </row>
    <row r="844" spans="1:8" x14ac:dyDescent="0.25">
      <c r="A844" s="1"/>
      <c r="B844" s="104"/>
      <c r="C844" s="104"/>
      <c r="D844" s="49"/>
      <c r="E844" s="35"/>
      <c r="F844" s="32"/>
      <c r="G844" s="32"/>
      <c r="H844" s="32"/>
    </row>
    <row r="845" spans="1:8" x14ac:dyDescent="0.25">
      <c r="A845" s="1"/>
      <c r="B845" s="104"/>
      <c r="C845" s="104"/>
      <c r="D845" s="49"/>
      <c r="E845" s="35"/>
      <c r="F845" s="32"/>
      <c r="G845" s="32"/>
      <c r="H845" s="32"/>
    </row>
    <row r="846" spans="1:8" x14ac:dyDescent="0.25">
      <c r="A846" s="1"/>
      <c r="B846" s="104"/>
      <c r="C846" s="104"/>
      <c r="D846" s="49"/>
      <c r="E846" s="35"/>
      <c r="F846" s="32"/>
      <c r="G846" s="32"/>
      <c r="H846" s="32"/>
    </row>
    <row r="847" spans="1:8" x14ac:dyDescent="0.25">
      <c r="A847" s="1"/>
      <c r="B847" s="104"/>
      <c r="C847" s="104"/>
      <c r="D847" s="49"/>
      <c r="E847" s="35"/>
      <c r="F847" s="32"/>
      <c r="G847" s="32"/>
      <c r="H847" s="32"/>
    </row>
    <row r="848" spans="1:8" x14ac:dyDescent="0.25">
      <c r="A848" s="1"/>
      <c r="B848" s="104"/>
      <c r="C848" s="104"/>
      <c r="D848" s="49"/>
      <c r="E848" s="35"/>
      <c r="F848" s="32"/>
      <c r="G848" s="32"/>
      <c r="H848" s="32"/>
    </row>
    <row r="849" spans="1:8" x14ac:dyDescent="0.25">
      <c r="A849" s="1"/>
      <c r="B849" s="104"/>
      <c r="C849" s="104"/>
      <c r="D849" s="49"/>
      <c r="E849" s="35"/>
      <c r="F849" s="32"/>
      <c r="G849" s="32"/>
      <c r="H849" s="32"/>
    </row>
    <row r="850" spans="1:8" x14ac:dyDescent="0.25">
      <c r="A850" s="1"/>
      <c r="B850" s="104"/>
      <c r="C850" s="104"/>
      <c r="D850" s="49"/>
      <c r="E850" s="35"/>
      <c r="F850" s="32"/>
      <c r="G850" s="32"/>
      <c r="H850" s="32"/>
    </row>
    <row r="851" spans="1:8" x14ac:dyDescent="0.25">
      <c r="A851" s="1"/>
      <c r="B851" s="104"/>
      <c r="C851" s="104"/>
      <c r="D851" s="49"/>
      <c r="E851" s="35"/>
      <c r="F851" s="32"/>
      <c r="G851" s="32"/>
      <c r="H851" s="32"/>
    </row>
    <row r="852" spans="1:8" x14ac:dyDescent="0.25">
      <c r="A852" s="1"/>
      <c r="B852" s="104"/>
      <c r="C852" s="104"/>
      <c r="D852" s="49"/>
      <c r="E852" s="35"/>
      <c r="F852" s="32"/>
      <c r="G852" s="32"/>
      <c r="H852" s="32"/>
    </row>
    <row r="853" spans="1:8" x14ac:dyDescent="0.25">
      <c r="A853" s="1"/>
      <c r="B853" s="104"/>
      <c r="C853" s="104"/>
      <c r="D853" s="49"/>
      <c r="E853" s="35"/>
      <c r="F853" s="32"/>
      <c r="G853" s="32"/>
      <c r="H853" s="32"/>
    </row>
    <row r="854" spans="1:8" x14ac:dyDescent="0.25">
      <c r="A854" s="1"/>
      <c r="B854" s="104"/>
      <c r="C854" s="104"/>
      <c r="D854" s="49"/>
      <c r="E854" s="35"/>
      <c r="F854" s="32"/>
      <c r="G854" s="32"/>
      <c r="H854" s="32"/>
    </row>
    <row r="855" spans="1:8" x14ac:dyDescent="0.25">
      <c r="A855" s="1"/>
      <c r="B855" s="104"/>
      <c r="C855" s="104"/>
      <c r="D855" s="49"/>
      <c r="E855" s="35"/>
      <c r="F855" s="32"/>
      <c r="G855" s="32"/>
      <c r="H855" s="32"/>
    </row>
    <row r="856" spans="1:8" x14ac:dyDescent="0.25">
      <c r="A856" s="1"/>
      <c r="B856" s="104"/>
      <c r="C856" s="104"/>
      <c r="D856" s="49"/>
      <c r="E856" s="35"/>
      <c r="F856" s="32"/>
      <c r="G856" s="32"/>
      <c r="H856" s="32"/>
    </row>
    <row r="857" spans="1:8" x14ac:dyDescent="0.25">
      <c r="A857" s="1"/>
      <c r="B857" s="104"/>
      <c r="C857" s="104"/>
      <c r="D857" s="49"/>
      <c r="E857" s="35"/>
      <c r="F857" s="32"/>
      <c r="G857" s="32"/>
      <c r="H857" s="32"/>
    </row>
    <row r="858" spans="1:8" x14ac:dyDescent="0.25">
      <c r="A858" s="1"/>
      <c r="B858" s="104"/>
      <c r="C858" s="104"/>
      <c r="D858" s="49"/>
      <c r="E858" s="35"/>
      <c r="F858" s="32"/>
      <c r="G858" s="32"/>
      <c r="H858" s="32"/>
    </row>
    <row r="859" spans="1:8" x14ac:dyDescent="0.25">
      <c r="A859" s="1"/>
      <c r="B859" s="104"/>
      <c r="C859" s="104"/>
      <c r="D859" s="49"/>
      <c r="E859" s="35"/>
      <c r="F859" s="32"/>
      <c r="G859" s="32"/>
      <c r="H859" s="32"/>
    </row>
    <row r="860" spans="1:8" x14ac:dyDescent="0.25">
      <c r="A860" s="1"/>
      <c r="B860" s="104"/>
      <c r="C860" s="104"/>
      <c r="D860" s="49"/>
      <c r="E860" s="35"/>
      <c r="F860" s="32"/>
      <c r="G860" s="32"/>
      <c r="H860" s="32"/>
    </row>
    <row r="861" spans="1:8" x14ac:dyDescent="0.25">
      <c r="A861" s="1"/>
      <c r="B861" s="104"/>
      <c r="C861" s="104"/>
      <c r="D861" s="49"/>
      <c r="E861" s="35"/>
      <c r="F861" s="32"/>
      <c r="G861" s="32"/>
      <c r="H861" s="32"/>
    </row>
    <row r="862" spans="1:8" x14ac:dyDescent="0.25">
      <c r="A862" s="1"/>
      <c r="B862" s="104"/>
      <c r="C862" s="104"/>
      <c r="D862" s="49"/>
      <c r="E862" s="35"/>
      <c r="F862" s="32"/>
      <c r="G862" s="32"/>
      <c r="H862" s="32"/>
    </row>
    <row r="863" spans="1:8" x14ac:dyDescent="0.25">
      <c r="A863" s="1"/>
      <c r="B863" s="104"/>
      <c r="C863" s="104"/>
      <c r="D863" s="49"/>
      <c r="E863" s="35"/>
      <c r="F863" s="32"/>
      <c r="G863" s="32"/>
      <c r="H863" s="32"/>
    </row>
  </sheetData>
  <sheetProtection algorithmName="SHA-512" hashValue="8fMxyVpLz8emrKmCp51WFojpqTeM6pGSm+rxn+J8GQCMgNGXVRe1+dn3Nb2d2Z/olKb3c8IxokovStssfNCIYQ==" saltValue="gboHZIV7AsEuinehUfw7FQ==" spinCount="100000" sheet="1" objects="1" scenarios="1"/>
  <mergeCells count="160">
    <mergeCell ref="A1:E6"/>
    <mergeCell ref="A7:E7"/>
    <mergeCell ref="A8:E8"/>
    <mergeCell ref="A9:E9"/>
    <mergeCell ref="B111:D111"/>
    <mergeCell ref="A112:D112"/>
    <mergeCell ref="B89:C89"/>
    <mergeCell ref="B90:C90"/>
    <mergeCell ref="B91:C91"/>
    <mergeCell ref="B92:C92"/>
    <mergeCell ref="B93:C93"/>
    <mergeCell ref="A94:D94"/>
    <mergeCell ref="A79:D79"/>
    <mergeCell ref="A80:E80"/>
    <mergeCell ref="B81:D81"/>
    <mergeCell ref="A86:E86"/>
    <mergeCell ref="B88:C88"/>
    <mergeCell ref="A48:D48"/>
    <mergeCell ref="B51:C51"/>
    <mergeCell ref="A49:E49"/>
    <mergeCell ref="A50:E50"/>
    <mergeCell ref="A38:E38"/>
    <mergeCell ref="A30:E32"/>
    <mergeCell ref="B36:C36"/>
    <mergeCell ref="A117:D117"/>
    <mergeCell ref="A119:E119"/>
    <mergeCell ref="B120:D120"/>
    <mergeCell ref="B121:D121"/>
    <mergeCell ref="B52:C52"/>
    <mergeCell ref="B53:C53"/>
    <mergeCell ref="B82:D82"/>
    <mergeCell ref="B83:D83"/>
    <mergeCell ref="B84:D84"/>
    <mergeCell ref="B115:D115"/>
    <mergeCell ref="B116:D116"/>
    <mergeCell ref="A85:D85"/>
    <mergeCell ref="B87:C87"/>
    <mergeCell ref="B62:C62"/>
    <mergeCell ref="B63:C63"/>
    <mergeCell ref="A137:B137"/>
    <mergeCell ref="B139:C139"/>
    <mergeCell ref="B140:C140"/>
    <mergeCell ref="B141:C141"/>
    <mergeCell ref="B142:C142"/>
    <mergeCell ref="B143:C143"/>
    <mergeCell ref="B144:C144"/>
    <mergeCell ref="A145:C145"/>
    <mergeCell ref="A95:C98"/>
    <mergeCell ref="A100:E100"/>
    <mergeCell ref="A109:E109"/>
    <mergeCell ref="A113:E113"/>
    <mergeCell ref="B114:D114"/>
    <mergeCell ref="A99:E99"/>
    <mergeCell ref="B101:C101"/>
    <mergeCell ref="B102:C102"/>
    <mergeCell ref="B103:C103"/>
    <mergeCell ref="B104:C104"/>
    <mergeCell ref="B105:C105"/>
    <mergeCell ref="B106:C106"/>
    <mergeCell ref="B107:C107"/>
    <mergeCell ref="A108:D108"/>
    <mergeCell ref="B110:D110"/>
    <mergeCell ref="C137:D137"/>
    <mergeCell ref="B122:D122"/>
    <mergeCell ref="B124:D124"/>
    <mergeCell ref="B125:D125"/>
    <mergeCell ref="B134:C134"/>
    <mergeCell ref="A118:D118"/>
    <mergeCell ref="B123:D123"/>
    <mergeCell ref="B156:D156"/>
    <mergeCell ref="A157:D157"/>
    <mergeCell ref="J157:K157"/>
    <mergeCell ref="A147:D147"/>
    <mergeCell ref="A148:E148"/>
    <mergeCell ref="A149:D149"/>
    <mergeCell ref="B150:D150"/>
    <mergeCell ref="B151:D151"/>
    <mergeCell ref="B152:D152"/>
    <mergeCell ref="B153:D153"/>
    <mergeCell ref="B154:D154"/>
    <mergeCell ref="A155:D155"/>
    <mergeCell ref="A146:D146"/>
    <mergeCell ref="A126:D126"/>
    <mergeCell ref="A127:C132"/>
    <mergeCell ref="A133:E133"/>
    <mergeCell ref="B135:C135"/>
    <mergeCell ref="B136:C136"/>
    <mergeCell ref="G74:H83"/>
    <mergeCell ref="B75:D75"/>
    <mergeCell ref="B76:D76"/>
    <mergeCell ref="B77:D77"/>
    <mergeCell ref="B78:D78"/>
    <mergeCell ref="B66:C66"/>
    <mergeCell ref="G66:G68"/>
    <mergeCell ref="H66:H68"/>
    <mergeCell ref="B67:C67"/>
    <mergeCell ref="B68:C68"/>
    <mergeCell ref="A69:C69"/>
    <mergeCell ref="A70:E70"/>
    <mergeCell ref="B71:D71"/>
    <mergeCell ref="B72:D72"/>
    <mergeCell ref="B73:D73"/>
    <mergeCell ref="B74:D74"/>
    <mergeCell ref="G63:H63"/>
    <mergeCell ref="B64:C64"/>
    <mergeCell ref="G64:H64"/>
    <mergeCell ref="B65:C65"/>
    <mergeCell ref="A54:C54"/>
    <mergeCell ref="A55:D55"/>
    <mergeCell ref="A56:C58"/>
    <mergeCell ref="B60:C60"/>
    <mergeCell ref="B61:C61"/>
    <mergeCell ref="A59:E59"/>
    <mergeCell ref="B45:C45"/>
    <mergeCell ref="B46:C46"/>
    <mergeCell ref="D23:E23"/>
    <mergeCell ref="D24:E24"/>
    <mergeCell ref="A16:B16"/>
    <mergeCell ref="A17:B17"/>
    <mergeCell ref="A18:B18"/>
    <mergeCell ref="A47:D47"/>
    <mergeCell ref="C16:E16"/>
    <mergeCell ref="C17:E17"/>
    <mergeCell ref="C18:E18"/>
    <mergeCell ref="A19:E19"/>
    <mergeCell ref="B21:C21"/>
    <mergeCell ref="D21:E21"/>
    <mergeCell ref="D36:E36"/>
    <mergeCell ref="B37:C37"/>
    <mergeCell ref="D37:E37"/>
    <mergeCell ref="B39:C39"/>
    <mergeCell ref="B40:C40"/>
    <mergeCell ref="B41:C41"/>
    <mergeCell ref="B42:C42"/>
    <mergeCell ref="B43:C43"/>
    <mergeCell ref="B44:C44"/>
    <mergeCell ref="A10:H10"/>
    <mergeCell ref="A11:H11"/>
    <mergeCell ref="A12:H12"/>
    <mergeCell ref="A14:E15"/>
    <mergeCell ref="F14:F39"/>
    <mergeCell ref="I14:I39"/>
    <mergeCell ref="A20:E20"/>
    <mergeCell ref="G28:H28"/>
    <mergeCell ref="A25:E25"/>
    <mergeCell ref="A26:B26"/>
    <mergeCell ref="D26:E26"/>
    <mergeCell ref="B33:C33"/>
    <mergeCell ref="D33:E33"/>
    <mergeCell ref="B34:C34"/>
    <mergeCell ref="D34:E34"/>
    <mergeCell ref="B35:C35"/>
    <mergeCell ref="D35:E35"/>
    <mergeCell ref="A27:B29"/>
    <mergeCell ref="C27:C29"/>
    <mergeCell ref="D27:E29"/>
    <mergeCell ref="B22:C22"/>
    <mergeCell ref="B23:C23"/>
    <mergeCell ref="B24:C24"/>
    <mergeCell ref="D22:E22"/>
  </mergeCells>
  <hyperlinks>
    <hyperlink ref="I91" location="Plan2!A1" display="M APÓS PRORROGAÇÃO = 0.194%" xr:uid="{00000000-0004-0000-0100-000000000000}"/>
  </hyperlinks>
  <printOptions horizontalCentered="1"/>
  <pageMargins left="0.19685039370078741" right="0.19685039370078741" top="0.39370078740157483" bottom="0.78740157480314965" header="0.31496062992125984" footer="0.31496062992125984"/>
  <pageSetup paperSize="9" scale="80" orientation="portrait" r:id="rId1"/>
  <ignoredErrors>
    <ignoredError sqref="E89 E92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63"/>
  <sheetViews>
    <sheetView zoomScale="110" zoomScaleNormal="110" workbookViewId="0">
      <selection sqref="A1:E6"/>
    </sheetView>
  </sheetViews>
  <sheetFormatPr defaultColWidth="9.140625" defaultRowHeight="15" x14ac:dyDescent="0.25"/>
  <cols>
    <col min="1" max="1" width="4.7109375" style="95" customWidth="1"/>
    <col min="2" max="2" width="39.5703125" style="96" customWidth="1"/>
    <col min="3" max="3" width="25.7109375" style="96" customWidth="1"/>
    <col min="4" max="4" width="23.140625" style="74" customWidth="1"/>
    <col min="5" max="5" width="26.85546875" style="97" customWidth="1"/>
    <col min="6" max="6" width="31.28515625" style="11" hidden="1" customWidth="1"/>
    <col min="7" max="7" width="49.28515625" style="11" hidden="1" customWidth="1"/>
    <col min="8" max="8" width="41.140625" style="11" hidden="1" customWidth="1"/>
    <col min="9" max="9" width="31.28515625" style="32" hidden="1" customWidth="1"/>
    <col min="10" max="11" width="31.28515625" style="1" hidden="1" customWidth="1"/>
    <col min="12" max="12" width="29.140625" style="1" hidden="1" customWidth="1"/>
    <col min="13" max="14" width="31.28515625" style="1" hidden="1" customWidth="1"/>
    <col min="15" max="16" width="31.28515625" style="1" customWidth="1"/>
    <col min="17" max="17" width="9.140625" style="1"/>
    <col min="18" max="18" width="15.85546875" style="1" customWidth="1"/>
    <col min="19" max="16384" width="9.140625" style="1"/>
  </cols>
  <sheetData>
    <row r="1" spans="1:9" x14ac:dyDescent="0.25">
      <c r="A1" s="371"/>
      <c r="B1" s="371"/>
      <c r="C1" s="371"/>
      <c r="D1" s="371"/>
      <c r="E1" s="371"/>
    </row>
    <row r="2" spans="1:9" x14ac:dyDescent="0.25">
      <c r="A2" s="371"/>
      <c r="B2" s="371"/>
      <c r="C2" s="371"/>
      <c r="D2" s="371"/>
      <c r="E2" s="371"/>
    </row>
    <row r="3" spans="1:9" x14ac:dyDescent="0.25">
      <c r="A3" s="371"/>
      <c r="B3" s="371"/>
      <c r="C3" s="371"/>
      <c r="D3" s="371"/>
      <c r="E3" s="371"/>
    </row>
    <row r="4" spans="1:9" x14ac:dyDescent="0.25">
      <c r="A4" s="371"/>
      <c r="B4" s="371"/>
      <c r="C4" s="371"/>
      <c r="D4" s="371"/>
      <c r="E4" s="371"/>
    </row>
    <row r="5" spans="1:9" x14ac:dyDescent="0.25">
      <c r="A5" s="371"/>
      <c r="B5" s="371"/>
      <c r="C5" s="371"/>
      <c r="D5" s="371"/>
      <c r="E5" s="371"/>
    </row>
    <row r="6" spans="1:9" x14ac:dyDescent="0.25">
      <c r="A6" s="371"/>
      <c r="B6" s="371"/>
      <c r="C6" s="371"/>
      <c r="D6" s="371"/>
      <c r="E6" s="371"/>
    </row>
    <row r="7" spans="1:9" x14ac:dyDescent="0.25">
      <c r="A7" s="372" t="s">
        <v>158</v>
      </c>
      <c r="B7" s="372"/>
      <c r="C7" s="372"/>
      <c r="D7" s="372"/>
      <c r="E7" s="372"/>
    </row>
    <row r="8" spans="1:9" x14ac:dyDescent="0.25">
      <c r="A8" s="372" t="s">
        <v>156</v>
      </c>
      <c r="B8" s="372"/>
      <c r="C8" s="372"/>
      <c r="D8" s="372"/>
      <c r="E8" s="372"/>
    </row>
    <row r="9" spans="1:9" x14ac:dyDescent="0.25">
      <c r="A9" s="372" t="s">
        <v>157</v>
      </c>
      <c r="B9" s="372"/>
      <c r="C9" s="372"/>
      <c r="D9" s="372"/>
      <c r="E9" s="372"/>
    </row>
    <row r="10" spans="1:9" x14ac:dyDescent="0.25">
      <c r="A10" s="214" t="s">
        <v>332</v>
      </c>
      <c r="B10" s="214"/>
      <c r="C10" s="214"/>
      <c r="D10" s="214"/>
      <c r="E10" s="214"/>
      <c r="F10" s="214"/>
      <c r="G10" s="214"/>
      <c r="H10" s="214"/>
    </row>
    <row r="11" spans="1:9" x14ac:dyDescent="0.25">
      <c r="A11" s="214" t="s">
        <v>333</v>
      </c>
      <c r="B11" s="214"/>
      <c r="C11" s="214"/>
      <c r="D11" s="214"/>
      <c r="E11" s="214"/>
      <c r="F11" s="214"/>
      <c r="G11" s="214"/>
      <c r="H11" s="214"/>
    </row>
    <row r="12" spans="1:9" x14ac:dyDescent="0.25">
      <c r="A12" s="214" t="s">
        <v>331</v>
      </c>
      <c r="B12" s="214"/>
      <c r="C12" s="214"/>
      <c r="D12" s="214"/>
      <c r="E12" s="214"/>
      <c r="F12" s="214"/>
      <c r="G12" s="214"/>
      <c r="H12" s="214"/>
    </row>
    <row r="13" spans="1:9" ht="15.75" thickBot="1" x14ac:dyDescent="0.3"/>
    <row r="14" spans="1:9" ht="9.9499999999999993" customHeight="1" x14ac:dyDescent="0.25">
      <c r="A14" s="219" t="s">
        <v>0</v>
      </c>
      <c r="B14" s="220"/>
      <c r="C14" s="220"/>
      <c r="D14" s="220"/>
      <c r="E14" s="221"/>
      <c r="F14" s="225" t="s">
        <v>1</v>
      </c>
      <c r="G14" s="90"/>
      <c r="H14" s="90"/>
      <c r="I14" s="226" t="s">
        <v>2</v>
      </c>
    </row>
    <row r="15" spans="1:9" ht="9.9499999999999993" customHeight="1" thickBot="1" x14ac:dyDescent="0.3">
      <c r="A15" s="222"/>
      <c r="B15" s="223"/>
      <c r="C15" s="223"/>
      <c r="D15" s="223"/>
      <c r="E15" s="224"/>
      <c r="F15" s="225"/>
      <c r="G15" s="90"/>
      <c r="H15" s="90"/>
      <c r="I15" s="226"/>
    </row>
    <row r="16" spans="1:9" ht="20.100000000000001" customHeight="1" x14ac:dyDescent="0.25">
      <c r="A16" s="267" t="s">
        <v>102</v>
      </c>
      <c r="B16" s="268"/>
      <c r="C16" s="274" t="s">
        <v>334</v>
      </c>
      <c r="D16" s="275"/>
      <c r="E16" s="276"/>
      <c r="F16" s="225"/>
      <c r="G16" s="90"/>
      <c r="H16" s="90"/>
      <c r="I16" s="226"/>
    </row>
    <row r="17" spans="1:18" ht="20.100000000000001" customHeight="1" x14ac:dyDescent="0.25">
      <c r="A17" s="269" t="s">
        <v>103</v>
      </c>
      <c r="B17" s="270"/>
      <c r="C17" s="269" t="s">
        <v>335</v>
      </c>
      <c r="D17" s="277"/>
      <c r="E17" s="270"/>
      <c r="F17" s="225"/>
      <c r="G17" s="90"/>
      <c r="H17" s="90"/>
      <c r="I17" s="226"/>
    </row>
    <row r="18" spans="1:18" ht="20.100000000000001" customHeight="1" x14ac:dyDescent="0.25">
      <c r="A18" s="269" t="s">
        <v>104</v>
      </c>
      <c r="B18" s="270"/>
      <c r="C18" s="269"/>
      <c r="D18" s="277"/>
      <c r="E18" s="270"/>
      <c r="F18" s="225"/>
      <c r="G18" s="90"/>
      <c r="H18" s="90"/>
      <c r="I18" s="226"/>
    </row>
    <row r="19" spans="1:18" ht="9.9499999999999993" customHeight="1" x14ac:dyDescent="0.25">
      <c r="A19" s="278"/>
      <c r="B19" s="278"/>
      <c r="C19" s="278"/>
      <c r="D19" s="278"/>
      <c r="E19" s="278"/>
      <c r="F19" s="225"/>
      <c r="G19" s="2"/>
      <c r="H19" s="2"/>
      <c r="I19" s="226"/>
    </row>
    <row r="20" spans="1:18" s="2" customFormat="1" ht="20.100000000000001" customHeight="1" thickBot="1" x14ac:dyDescent="0.3">
      <c r="A20" s="227" t="s">
        <v>108</v>
      </c>
      <c r="B20" s="228"/>
      <c r="C20" s="228"/>
      <c r="D20" s="228"/>
      <c r="E20" s="229"/>
      <c r="F20" s="225"/>
      <c r="G20" s="90"/>
      <c r="H20" s="90"/>
      <c r="I20" s="226"/>
    </row>
    <row r="21" spans="1:18" ht="20.100000000000001" customHeight="1" x14ac:dyDescent="0.25">
      <c r="A21" s="3" t="s">
        <v>3</v>
      </c>
      <c r="B21" s="257" t="s">
        <v>117</v>
      </c>
      <c r="C21" s="258"/>
      <c r="D21" s="269"/>
      <c r="E21" s="270"/>
      <c r="F21" s="225"/>
      <c r="G21" s="4" t="s">
        <v>4</v>
      </c>
      <c r="H21" s="5"/>
      <c r="I21" s="226"/>
    </row>
    <row r="22" spans="1:18" ht="20.100000000000001" customHeight="1" thickBot="1" x14ac:dyDescent="0.3">
      <c r="A22" s="3" t="s">
        <v>5</v>
      </c>
      <c r="B22" s="257" t="s">
        <v>105</v>
      </c>
      <c r="C22" s="258"/>
      <c r="D22" s="259" t="s">
        <v>336</v>
      </c>
      <c r="E22" s="260"/>
      <c r="F22" s="225"/>
      <c r="G22" s="6" t="s">
        <v>6</v>
      </c>
      <c r="H22" s="7"/>
      <c r="I22" s="226"/>
      <c r="P22" s="2"/>
      <c r="Q22" s="2"/>
      <c r="R22" s="2"/>
    </row>
    <row r="23" spans="1:18" ht="20.100000000000001" customHeight="1" thickBot="1" x14ac:dyDescent="0.3">
      <c r="A23" s="3" t="s">
        <v>7</v>
      </c>
      <c r="B23" s="257" t="s">
        <v>106</v>
      </c>
      <c r="C23" s="258"/>
      <c r="D23" s="265" t="s">
        <v>337</v>
      </c>
      <c r="E23" s="266"/>
      <c r="F23" s="225"/>
      <c r="G23" s="8" t="s">
        <v>8</v>
      </c>
      <c r="H23" s="9">
        <f>F157</f>
        <v>0</v>
      </c>
      <c r="I23" s="226"/>
      <c r="K23" s="10"/>
    </row>
    <row r="24" spans="1:18" ht="20.100000000000001" customHeight="1" thickBot="1" x14ac:dyDescent="0.3">
      <c r="A24" s="3" t="s">
        <v>9</v>
      </c>
      <c r="B24" s="257" t="s">
        <v>107</v>
      </c>
      <c r="C24" s="258"/>
      <c r="D24" s="265" t="s">
        <v>168</v>
      </c>
      <c r="E24" s="266"/>
      <c r="F24" s="225"/>
      <c r="G24" s="32"/>
      <c r="H24" s="32"/>
      <c r="I24" s="226"/>
    </row>
    <row r="25" spans="1:18" s="2" customFormat="1" ht="20.100000000000001" customHeight="1" x14ac:dyDescent="0.25">
      <c r="A25" s="227" t="s">
        <v>109</v>
      </c>
      <c r="B25" s="228"/>
      <c r="C25" s="228"/>
      <c r="D25" s="228"/>
      <c r="E25" s="229"/>
      <c r="F25" s="225"/>
      <c r="G25" s="4" t="s">
        <v>10</v>
      </c>
      <c r="H25" s="5"/>
      <c r="I25" s="226"/>
      <c r="P25" s="1"/>
      <c r="Q25" s="1"/>
      <c r="R25" s="1"/>
    </row>
    <row r="26" spans="1:18" ht="20.100000000000001" customHeight="1" thickBot="1" x14ac:dyDescent="0.3">
      <c r="A26" s="232" t="s">
        <v>110</v>
      </c>
      <c r="B26" s="233"/>
      <c r="C26" s="116" t="s">
        <v>111</v>
      </c>
      <c r="D26" s="234" t="s">
        <v>112</v>
      </c>
      <c r="E26" s="235"/>
      <c r="F26" s="225"/>
      <c r="G26" s="12" t="s">
        <v>11</v>
      </c>
      <c r="H26" s="13"/>
      <c r="I26" s="226"/>
      <c r="Q26" s="18"/>
    </row>
    <row r="27" spans="1:18" ht="6.75" customHeight="1" thickBot="1" x14ac:dyDescent="0.3">
      <c r="A27" s="242" t="s">
        <v>233</v>
      </c>
      <c r="B27" s="243"/>
      <c r="C27" s="248" t="s">
        <v>12</v>
      </c>
      <c r="D27" s="251" t="s">
        <v>339</v>
      </c>
      <c r="E27" s="252"/>
      <c r="F27" s="225"/>
      <c r="G27" s="14" t="s">
        <v>13</v>
      </c>
      <c r="H27" s="15">
        <v>0.11</v>
      </c>
      <c r="I27" s="226"/>
      <c r="Q27" s="2"/>
      <c r="R27" s="2"/>
    </row>
    <row r="28" spans="1:18" ht="6.75" customHeight="1" x14ac:dyDescent="0.25">
      <c r="A28" s="244"/>
      <c r="B28" s="245"/>
      <c r="C28" s="249"/>
      <c r="D28" s="253"/>
      <c r="E28" s="254"/>
      <c r="F28" s="225"/>
      <c r="G28" s="230" t="s">
        <v>14</v>
      </c>
      <c r="H28" s="231"/>
      <c r="I28" s="226"/>
      <c r="P28" s="2"/>
      <c r="Q28" s="2"/>
      <c r="R28" s="2"/>
    </row>
    <row r="29" spans="1:18" ht="6.75" customHeight="1" x14ac:dyDescent="0.25">
      <c r="A29" s="246"/>
      <c r="B29" s="247"/>
      <c r="C29" s="250"/>
      <c r="D29" s="255"/>
      <c r="E29" s="256"/>
      <c r="F29" s="225"/>
      <c r="G29" s="101" t="s">
        <v>15</v>
      </c>
      <c r="H29" s="17">
        <f>E72</f>
        <v>0</v>
      </c>
      <c r="I29" s="226"/>
      <c r="Q29" s="21"/>
    </row>
    <row r="30" spans="1:18" s="2" customFormat="1" ht="6.75" customHeight="1" x14ac:dyDescent="0.25">
      <c r="A30" s="379" t="s">
        <v>113</v>
      </c>
      <c r="B30" s="380"/>
      <c r="C30" s="380"/>
      <c r="D30" s="380"/>
      <c r="E30" s="381"/>
      <c r="F30" s="225"/>
      <c r="G30" s="16" t="s">
        <v>16</v>
      </c>
      <c r="H30" s="17">
        <f>E73</f>
        <v>0</v>
      </c>
      <c r="I30" s="226"/>
      <c r="P30" s="1"/>
      <c r="Q30" s="1"/>
      <c r="R30" s="1"/>
    </row>
    <row r="31" spans="1:18" s="2" customFormat="1" ht="6.75" customHeight="1" x14ac:dyDescent="0.25">
      <c r="A31" s="382"/>
      <c r="B31" s="383"/>
      <c r="C31" s="383"/>
      <c r="D31" s="383"/>
      <c r="E31" s="384"/>
      <c r="F31" s="225"/>
      <c r="G31" s="16" t="s">
        <v>17</v>
      </c>
      <c r="H31" s="17">
        <f>E122+E124+E125</f>
        <v>0</v>
      </c>
      <c r="I31" s="226"/>
      <c r="P31" s="1"/>
      <c r="Q31" s="1"/>
      <c r="R31" s="1"/>
    </row>
    <row r="32" spans="1:18" ht="6.75" customHeight="1" x14ac:dyDescent="0.25">
      <c r="A32" s="385"/>
      <c r="B32" s="386"/>
      <c r="C32" s="386"/>
      <c r="D32" s="386"/>
      <c r="E32" s="387"/>
      <c r="F32" s="225"/>
      <c r="G32" s="19" t="s">
        <v>18</v>
      </c>
      <c r="H32" s="20">
        <f>SUM(H29:H31)</f>
        <v>0</v>
      </c>
      <c r="I32" s="226"/>
      <c r="J32" s="2"/>
    </row>
    <row r="33" spans="1:18" ht="20.100000000000001" customHeight="1" x14ac:dyDescent="0.25">
      <c r="A33" s="3">
        <v>1</v>
      </c>
      <c r="B33" s="236" t="s">
        <v>110</v>
      </c>
      <c r="C33" s="237"/>
      <c r="D33" s="238" t="s">
        <v>233</v>
      </c>
      <c r="E33" s="239"/>
      <c r="F33" s="225"/>
      <c r="G33" s="16" t="s">
        <v>19</v>
      </c>
      <c r="H33" s="22">
        <f>E157</f>
        <v>0</v>
      </c>
      <c r="I33" s="226"/>
      <c r="J33" s="23"/>
    </row>
    <row r="34" spans="1:18" ht="20.100000000000001" customHeight="1" x14ac:dyDescent="0.25">
      <c r="A34" s="3">
        <v>2</v>
      </c>
      <c r="B34" s="236" t="s">
        <v>114</v>
      </c>
      <c r="C34" s="237"/>
      <c r="D34" s="238" t="s">
        <v>234</v>
      </c>
      <c r="E34" s="239"/>
      <c r="F34" s="225"/>
      <c r="G34" s="24" t="s">
        <v>20</v>
      </c>
      <c r="H34" s="25">
        <f>H33-H32</f>
        <v>0</v>
      </c>
      <c r="I34" s="226"/>
      <c r="J34" s="23"/>
    </row>
    <row r="35" spans="1:18" ht="20.100000000000001" customHeight="1" thickBot="1" x14ac:dyDescent="0.3">
      <c r="A35" s="3">
        <v>3</v>
      </c>
      <c r="B35" s="236" t="s">
        <v>115</v>
      </c>
      <c r="C35" s="237"/>
      <c r="D35" s="240">
        <v>0</v>
      </c>
      <c r="E35" s="241"/>
      <c r="F35" s="225"/>
      <c r="G35" s="26" t="s">
        <v>21</v>
      </c>
      <c r="H35" s="27">
        <f>H34*11%</f>
        <v>0</v>
      </c>
      <c r="I35" s="226"/>
      <c r="J35" s="28"/>
      <c r="P35" s="32"/>
      <c r="Q35" s="32"/>
      <c r="R35" s="32"/>
    </row>
    <row r="36" spans="1:18" ht="35.1" customHeight="1" thickBot="1" x14ac:dyDescent="0.3">
      <c r="A36" s="3">
        <v>4</v>
      </c>
      <c r="B36" s="236" t="s">
        <v>116</v>
      </c>
      <c r="C36" s="237"/>
      <c r="D36" s="238" t="s">
        <v>256</v>
      </c>
      <c r="E36" s="239"/>
      <c r="F36" s="225"/>
      <c r="G36" s="14" t="s">
        <v>22</v>
      </c>
      <c r="H36" s="29"/>
      <c r="I36" s="226"/>
      <c r="J36" s="23"/>
      <c r="P36" s="32"/>
      <c r="Q36" s="32"/>
      <c r="R36" s="32"/>
    </row>
    <row r="37" spans="1:18" ht="20.100000000000001" customHeight="1" x14ac:dyDescent="0.25">
      <c r="A37" s="3">
        <v>5</v>
      </c>
      <c r="B37" s="279" t="s">
        <v>118</v>
      </c>
      <c r="C37" s="280"/>
      <c r="D37" s="281" t="s">
        <v>338</v>
      </c>
      <c r="E37" s="282"/>
      <c r="F37" s="225"/>
      <c r="G37" s="100" t="s">
        <v>23</v>
      </c>
      <c r="H37" s="30">
        <v>1.2E-2</v>
      </c>
      <c r="I37" s="226"/>
      <c r="J37" s="23"/>
    </row>
    <row r="38" spans="1:18" s="32" customFormat="1" ht="20.100000000000001" customHeight="1" x14ac:dyDescent="0.25">
      <c r="A38" s="358" t="s">
        <v>320</v>
      </c>
      <c r="B38" s="359"/>
      <c r="C38" s="359"/>
      <c r="D38" s="359"/>
      <c r="E38" s="360"/>
      <c r="F38" s="225"/>
      <c r="G38" s="16" t="s">
        <v>24</v>
      </c>
      <c r="H38" s="31">
        <v>4.8000000000000001E-2</v>
      </c>
      <c r="I38" s="226"/>
      <c r="J38" s="23"/>
      <c r="P38" s="1"/>
      <c r="Q38" s="1"/>
      <c r="R38" s="1"/>
    </row>
    <row r="39" spans="1:18" s="32" customFormat="1" ht="20.100000000000001" customHeight="1" x14ac:dyDescent="0.25">
      <c r="A39" s="169">
        <v>1</v>
      </c>
      <c r="B39" s="283" t="s">
        <v>119</v>
      </c>
      <c r="C39" s="284"/>
      <c r="D39" s="165" t="s">
        <v>120</v>
      </c>
      <c r="E39" s="121" t="s">
        <v>121</v>
      </c>
      <c r="F39" s="225"/>
      <c r="G39" s="16" t="s">
        <v>25</v>
      </c>
      <c r="H39" s="22">
        <f>H33</f>
        <v>0</v>
      </c>
      <c r="I39" s="226"/>
      <c r="J39" s="23"/>
      <c r="P39" s="1"/>
      <c r="Q39" s="1"/>
      <c r="R39" s="1"/>
    </row>
    <row r="40" spans="1:18" ht="20.100000000000001" customHeight="1" thickBot="1" x14ac:dyDescent="0.3">
      <c r="A40" s="33" t="s">
        <v>3</v>
      </c>
      <c r="B40" s="279" t="s">
        <v>26</v>
      </c>
      <c r="C40" s="285"/>
      <c r="D40" s="105"/>
      <c r="E40" s="110">
        <f>D35</f>
        <v>0</v>
      </c>
      <c r="G40" s="26" t="s">
        <v>99</v>
      </c>
      <c r="H40" s="27">
        <f>H39*H37</f>
        <v>0</v>
      </c>
      <c r="I40" s="34" t="s">
        <v>27</v>
      </c>
      <c r="J40" s="2"/>
      <c r="R40" s="35"/>
    </row>
    <row r="41" spans="1:18" ht="20.100000000000001" customHeight="1" x14ac:dyDescent="0.25">
      <c r="A41" s="33" t="s">
        <v>5</v>
      </c>
      <c r="B41" s="261" t="s">
        <v>28</v>
      </c>
      <c r="C41" s="262"/>
      <c r="D41" s="135"/>
      <c r="E41" s="111">
        <v>0</v>
      </c>
      <c r="G41" s="14" t="s">
        <v>29</v>
      </c>
      <c r="H41" s="15">
        <v>0.01</v>
      </c>
      <c r="I41" s="34" t="s">
        <v>30</v>
      </c>
      <c r="J41" s="35"/>
      <c r="K41" s="35"/>
      <c r="L41" s="35"/>
      <c r="P41" s="37"/>
    </row>
    <row r="42" spans="1:18" ht="20.100000000000001" customHeight="1" x14ac:dyDescent="0.25">
      <c r="A42" s="33" t="s">
        <v>7</v>
      </c>
      <c r="B42" s="261" t="s">
        <v>31</v>
      </c>
      <c r="C42" s="262"/>
      <c r="D42" s="170"/>
      <c r="E42" s="111">
        <v>0</v>
      </c>
      <c r="G42" s="24" t="s">
        <v>19</v>
      </c>
      <c r="H42" s="25">
        <f>H33</f>
        <v>0</v>
      </c>
      <c r="I42" s="34" t="s">
        <v>30</v>
      </c>
      <c r="J42" s="35"/>
      <c r="K42" s="35"/>
      <c r="L42" s="35"/>
    </row>
    <row r="43" spans="1:18" ht="20.100000000000001" customHeight="1" thickBot="1" x14ac:dyDescent="0.3">
      <c r="A43" s="33" t="s">
        <v>9</v>
      </c>
      <c r="B43" s="261" t="s">
        <v>32</v>
      </c>
      <c r="C43" s="262"/>
      <c r="D43" s="109"/>
      <c r="E43" s="111">
        <v>0</v>
      </c>
      <c r="F43" s="36"/>
      <c r="G43" s="26" t="s">
        <v>21</v>
      </c>
      <c r="H43" s="27">
        <f>H42*H41</f>
        <v>0</v>
      </c>
      <c r="I43" s="34" t="s">
        <v>30</v>
      </c>
      <c r="J43" s="35"/>
      <c r="K43" s="35"/>
      <c r="L43" s="35"/>
    </row>
    <row r="44" spans="1:18" ht="20.100000000000001" customHeight="1" x14ac:dyDescent="0.25">
      <c r="A44" s="33" t="s">
        <v>33</v>
      </c>
      <c r="B44" s="261" t="s">
        <v>34</v>
      </c>
      <c r="C44" s="262"/>
      <c r="D44" s="109"/>
      <c r="E44" s="111">
        <v>0</v>
      </c>
      <c r="F44" s="36"/>
      <c r="G44" s="14" t="s">
        <v>35</v>
      </c>
      <c r="H44" s="15">
        <v>0.03</v>
      </c>
      <c r="I44" s="34" t="s">
        <v>30</v>
      </c>
      <c r="J44" s="35"/>
      <c r="K44" s="35"/>
      <c r="L44" s="35"/>
    </row>
    <row r="45" spans="1:18" ht="20.100000000000001" customHeight="1" x14ac:dyDescent="0.25">
      <c r="A45" s="33" t="s">
        <v>36</v>
      </c>
      <c r="B45" s="261" t="s">
        <v>70</v>
      </c>
      <c r="C45" s="262"/>
      <c r="D45" s="109"/>
      <c r="E45" s="111">
        <v>0</v>
      </c>
      <c r="F45" s="36"/>
      <c r="G45" s="24" t="s">
        <v>19</v>
      </c>
      <c r="H45" s="25">
        <f>H33</f>
        <v>0</v>
      </c>
      <c r="I45" s="34" t="s">
        <v>30</v>
      </c>
      <c r="K45" s="35"/>
      <c r="L45" s="35"/>
      <c r="P45" s="41"/>
      <c r="Q45" s="41"/>
      <c r="R45" s="41"/>
    </row>
    <row r="46" spans="1:18" ht="20.100000000000001" customHeight="1" thickBot="1" x14ac:dyDescent="0.3">
      <c r="A46" s="33" t="s">
        <v>37</v>
      </c>
      <c r="B46" s="263" t="s">
        <v>70</v>
      </c>
      <c r="C46" s="264"/>
      <c r="D46" s="109"/>
      <c r="E46" s="111">
        <v>0</v>
      </c>
      <c r="F46" s="38"/>
      <c r="G46" s="26" t="s">
        <v>21</v>
      </c>
      <c r="H46" s="27">
        <f>H45*H44</f>
        <v>0</v>
      </c>
      <c r="I46" s="34" t="s">
        <v>30</v>
      </c>
      <c r="K46" s="35"/>
      <c r="L46" s="35"/>
      <c r="P46" s="32"/>
      <c r="Q46" s="32"/>
      <c r="R46" s="32"/>
    </row>
    <row r="47" spans="1:18" ht="20.100000000000001" customHeight="1" x14ac:dyDescent="0.25">
      <c r="A47" s="271" t="s">
        <v>122</v>
      </c>
      <c r="B47" s="272"/>
      <c r="C47" s="272"/>
      <c r="D47" s="273"/>
      <c r="E47" s="115">
        <f>SUM(E40:E46)</f>
        <v>0</v>
      </c>
      <c r="G47" s="14" t="s">
        <v>39</v>
      </c>
      <c r="H47" s="15">
        <v>6.4999999999999997E-3</v>
      </c>
      <c r="I47" s="34"/>
      <c r="K47" s="35"/>
      <c r="L47" s="35"/>
      <c r="P47" s="32"/>
      <c r="Q47" s="32"/>
      <c r="R47" s="32"/>
    </row>
    <row r="48" spans="1:18" s="41" customFormat="1" ht="20.100000000000001" customHeight="1" x14ac:dyDescent="0.25">
      <c r="A48" s="321" t="s">
        <v>123</v>
      </c>
      <c r="B48" s="322"/>
      <c r="C48" s="322"/>
      <c r="D48" s="323"/>
      <c r="E48" s="159">
        <f>E47</f>
        <v>0</v>
      </c>
      <c r="F48" s="39">
        <f>SUM(E40:E46)-(E40*6%)</f>
        <v>0</v>
      </c>
      <c r="G48" s="24" t="s">
        <v>19</v>
      </c>
      <c r="H48" s="25">
        <f>H33</f>
        <v>0</v>
      </c>
      <c r="I48" s="40"/>
      <c r="K48" s="35"/>
      <c r="L48" s="35"/>
      <c r="P48" s="32"/>
      <c r="Q48" s="46"/>
      <c r="R48" s="32"/>
    </row>
    <row r="49" spans="1:18" s="32" customFormat="1" ht="20.100000000000001" customHeight="1" thickBot="1" x14ac:dyDescent="0.3">
      <c r="A49" s="358" t="s">
        <v>329</v>
      </c>
      <c r="B49" s="359"/>
      <c r="C49" s="359"/>
      <c r="D49" s="359"/>
      <c r="E49" s="360"/>
      <c r="F49" s="42"/>
      <c r="G49" s="26" t="s">
        <v>21</v>
      </c>
      <c r="H49" s="27">
        <f>H48*H47</f>
        <v>0</v>
      </c>
      <c r="I49" s="34"/>
      <c r="K49" s="35"/>
      <c r="L49" s="35"/>
    </row>
    <row r="50" spans="1:18" s="32" customFormat="1" ht="20.100000000000001" customHeight="1" x14ac:dyDescent="0.25">
      <c r="A50" s="315" t="s">
        <v>323</v>
      </c>
      <c r="B50" s="316"/>
      <c r="C50" s="316"/>
      <c r="D50" s="316"/>
      <c r="E50" s="317"/>
      <c r="F50" s="43"/>
      <c r="G50" s="14" t="s">
        <v>100</v>
      </c>
      <c r="H50" s="15">
        <f>D144</f>
        <v>0.05</v>
      </c>
      <c r="I50" s="34"/>
      <c r="J50" s="44"/>
      <c r="K50" s="35"/>
      <c r="L50" s="35"/>
    </row>
    <row r="51" spans="1:18" s="32" customFormat="1" ht="20.100000000000001" customHeight="1" x14ac:dyDescent="0.25">
      <c r="A51" s="122" t="s">
        <v>40</v>
      </c>
      <c r="B51" s="283" t="s">
        <v>124</v>
      </c>
      <c r="C51" s="284"/>
      <c r="D51" s="165" t="s">
        <v>120</v>
      </c>
      <c r="E51" s="121" t="s">
        <v>121</v>
      </c>
      <c r="F51" s="45"/>
      <c r="G51" s="24" t="s">
        <v>19</v>
      </c>
      <c r="H51" s="25">
        <f>H33</f>
        <v>0</v>
      </c>
      <c r="I51" s="34"/>
      <c r="K51" s="35"/>
      <c r="L51" s="35"/>
    </row>
    <row r="52" spans="1:18" s="32" customFormat="1" ht="20.100000000000001" customHeight="1" thickBot="1" x14ac:dyDescent="0.3">
      <c r="A52" s="117" t="s">
        <v>3</v>
      </c>
      <c r="B52" s="364" t="s">
        <v>42</v>
      </c>
      <c r="C52" s="365"/>
      <c r="D52" s="114">
        <f>1/12</f>
        <v>8.3333333333333329E-2</v>
      </c>
      <c r="E52" s="112">
        <f>TRUNC($E$48*D52,2)</f>
        <v>0</v>
      </c>
      <c r="F52" s="39">
        <f>E52+(E52*$D$69)</f>
        <v>0</v>
      </c>
      <c r="G52" s="26" t="s">
        <v>21</v>
      </c>
      <c r="H52" s="27">
        <f>H51*H50</f>
        <v>0</v>
      </c>
      <c r="I52" s="61" t="s">
        <v>30</v>
      </c>
      <c r="K52" s="35"/>
      <c r="L52" s="35"/>
      <c r="P52" s="41"/>
      <c r="Q52" s="41"/>
      <c r="R52" s="41"/>
    </row>
    <row r="53" spans="1:18" s="32" customFormat="1" ht="20.100000000000001" customHeight="1" thickBot="1" x14ac:dyDescent="0.3">
      <c r="A53" s="117" t="s">
        <v>5</v>
      </c>
      <c r="B53" s="364" t="s">
        <v>43</v>
      </c>
      <c r="C53" s="365"/>
      <c r="D53" s="114">
        <v>0.121</v>
      </c>
      <c r="E53" s="112">
        <f>TRUNC($E$48*D53,2)</f>
        <v>0</v>
      </c>
      <c r="F53" s="39">
        <f>E53+(E53*$D$69)</f>
        <v>0</v>
      </c>
      <c r="G53" s="47" t="s">
        <v>44</v>
      </c>
      <c r="H53" s="48">
        <f>H35+H40+H43+H46+H49+H52</f>
        <v>0</v>
      </c>
      <c r="I53" s="34" t="s">
        <v>30</v>
      </c>
      <c r="J53" s="49"/>
      <c r="K53" s="35"/>
      <c r="L53" s="35"/>
      <c r="P53" s="41"/>
      <c r="Q53" s="41"/>
      <c r="R53" s="41"/>
    </row>
    <row r="54" spans="1:18" s="32" customFormat="1" ht="20.100000000000001" customHeight="1" thickBot="1" x14ac:dyDescent="0.3">
      <c r="A54" s="290" t="s">
        <v>38</v>
      </c>
      <c r="B54" s="291"/>
      <c r="C54" s="292"/>
      <c r="D54" s="123">
        <f>SUM(D52:D53)</f>
        <v>0.20433333333333331</v>
      </c>
      <c r="E54" s="115">
        <f>SUM(E52:E53)</f>
        <v>0</v>
      </c>
      <c r="F54" s="42"/>
      <c r="G54" s="41"/>
      <c r="H54" s="41"/>
      <c r="I54" s="34"/>
      <c r="K54" s="35"/>
      <c r="L54" s="35"/>
    </row>
    <row r="55" spans="1:18" s="41" customFormat="1" ht="20.100000000000001" customHeight="1" x14ac:dyDescent="0.25">
      <c r="A55" s="293" t="s">
        <v>125</v>
      </c>
      <c r="B55" s="294"/>
      <c r="C55" s="294"/>
      <c r="D55" s="295"/>
      <c r="E55" s="124">
        <f>E54</f>
        <v>0</v>
      </c>
      <c r="F55" s="50"/>
      <c r="G55" s="51" t="s">
        <v>45</v>
      </c>
      <c r="H55" s="52"/>
      <c r="I55" s="40"/>
      <c r="K55" s="35"/>
      <c r="L55" s="35"/>
      <c r="P55" s="32"/>
      <c r="Q55" s="32"/>
      <c r="R55" s="32"/>
    </row>
    <row r="56" spans="1:18" s="41" customFormat="1" ht="20.100000000000001" customHeight="1" x14ac:dyDescent="0.25">
      <c r="A56" s="296" t="s">
        <v>166</v>
      </c>
      <c r="B56" s="296"/>
      <c r="C56" s="296"/>
      <c r="D56" s="125" t="s">
        <v>46</v>
      </c>
      <c r="E56" s="126">
        <f>E48</f>
        <v>0</v>
      </c>
      <c r="F56" s="50"/>
      <c r="G56" s="102" t="s">
        <v>47</v>
      </c>
      <c r="H56" s="103"/>
      <c r="I56" s="40"/>
      <c r="K56" s="35"/>
      <c r="L56" s="35"/>
      <c r="P56" s="58"/>
      <c r="Q56" s="32"/>
      <c r="R56" s="32"/>
    </row>
    <row r="57" spans="1:18" s="32" customFormat="1" ht="20.100000000000001" customHeight="1" thickBot="1" x14ac:dyDescent="0.3">
      <c r="A57" s="296"/>
      <c r="B57" s="296"/>
      <c r="C57" s="296"/>
      <c r="D57" s="125" t="s">
        <v>165</v>
      </c>
      <c r="E57" s="127">
        <f>E55</f>
        <v>0</v>
      </c>
      <c r="F57" s="42"/>
      <c r="G57" s="53">
        <f>H23+H53</f>
        <v>0</v>
      </c>
      <c r="H57" s="54"/>
      <c r="I57" s="34"/>
      <c r="P57" s="58"/>
    </row>
    <row r="58" spans="1:18" s="32" customFormat="1" ht="20.100000000000001" customHeight="1" x14ac:dyDescent="0.25">
      <c r="A58" s="296"/>
      <c r="B58" s="296"/>
      <c r="C58" s="296"/>
      <c r="D58" s="168" t="s">
        <v>38</v>
      </c>
      <c r="E58" s="129">
        <f>SUM(E56:E57)</f>
        <v>0</v>
      </c>
      <c r="F58" s="42"/>
      <c r="H58" s="55"/>
      <c r="I58" s="34"/>
      <c r="P58" s="58"/>
    </row>
    <row r="59" spans="1:18" s="32" customFormat="1" ht="39.950000000000003" customHeight="1" x14ac:dyDescent="0.25">
      <c r="A59" s="297" t="s">
        <v>324</v>
      </c>
      <c r="B59" s="298"/>
      <c r="C59" s="298"/>
      <c r="D59" s="298"/>
      <c r="E59" s="299"/>
      <c r="F59" s="42"/>
      <c r="H59" s="55"/>
      <c r="I59" s="34"/>
      <c r="L59" s="56"/>
      <c r="N59" s="57"/>
      <c r="P59" s="99"/>
    </row>
    <row r="60" spans="1:18" s="32" customFormat="1" ht="20.100000000000001" customHeight="1" x14ac:dyDescent="0.25">
      <c r="A60" s="169" t="s">
        <v>48</v>
      </c>
      <c r="B60" s="283" t="s">
        <v>126</v>
      </c>
      <c r="C60" s="284"/>
      <c r="D60" s="165" t="s">
        <v>120</v>
      </c>
      <c r="E60" s="121" t="s">
        <v>121</v>
      </c>
      <c r="F60" s="42"/>
      <c r="H60" s="55"/>
      <c r="I60" s="34"/>
      <c r="L60" s="56"/>
      <c r="N60" s="57"/>
    </row>
    <row r="61" spans="1:18" s="32" customFormat="1" ht="20.100000000000001" customHeight="1" x14ac:dyDescent="0.25">
      <c r="A61" s="59" t="s">
        <v>3</v>
      </c>
      <c r="B61" s="279" t="s">
        <v>13</v>
      </c>
      <c r="C61" s="280"/>
      <c r="D61" s="113">
        <v>0.2</v>
      </c>
      <c r="E61" s="112">
        <f>TRUNC($E$58*D61,2)</f>
        <v>0</v>
      </c>
      <c r="F61" s="60" t="s">
        <v>50</v>
      </c>
      <c r="H61" s="55"/>
      <c r="I61" s="61" t="s">
        <v>30</v>
      </c>
      <c r="L61" s="56"/>
      <c r="N61" s="57"/>
      <c r="P61" s="58"/>
    </row>
    <row r="62" spans="1:18" s="32" customFormat="1" ht="20.100000000000001" customHeight="1" thickBot="1" x14ac:dyDescent="0.3">
      <c r="A62" s="59" t="s">
        <v>5</v>
      </c>
      <c r="B62" s="279" t="s">
        <v>51</v>
      </c>
      <c r="C62" s="280"/>
      <c r="D62" s="113">
        <v>2.5000000000000001E-2</v>
      </c>
      <c r="E62" s="112">
        <f t="shared" ref="E62:E68" si="0">TRUNC($E$58*D62,2)</f>
        <v>0</v>
      </c>
      <c r="F62" s="39">
        <f>$E$48*D62</f>
        <v>0</v>
      </c>
      <c r="H62" s="55"/>
      <c r="I62" s="61" t="s">
        <v>30</v>
      </c>
      <c r="L62" s="62"/>
      <c r="N62" s="99"/>
      <c r="O62" s="63"/>
      <c r="P62" s="67"/>
    </row>
    <row r="63" spans="1:18" s="32" customFormat="1" ht="95.1" customHeight="1" thickBot="1" x14ac:dyDescent="0.3">
      <c r="A63" s="59" t="s">
        <v>7</v>
      </c>
      <c r="B63" s="369" t="s">
        <v>259</v>
      </c>
      <c r="C63" s="370"/>
      <c r="D63" s="113">
        <f>3%*2</f>
        <v>0.06</v>
      </c>
      <c r="E63" s="112">
        <f t="shared" si="0"/>
        <v>0</v>
      </c>
      <c r="F63" s="60" t="s">
        <v>50</v>
      </c>
      <c r="G63" s="286" t="s">
        <v>52</v>
      </c>
      <c r="H63" s="287"/>
      <c r="I63" s="61" t="s">
        <v>30</v>
      </c>
      <c r="L63" s="56"/>
    </row>
    <row r="64" spans="1:18" s="32" customFormat="1" ht="20.100000000000001" customHeight="1" x14ac:dyDescent="0.25">
      <c r="A64" s="59" t="s">
        <v>9</v>
      </c>
      <c r="B64" s="279" t="s">
        <v>53</v>
      </c>
      <c r="C64" s="280"/>
      <c r="D64" s="113">
        <v>1.4999999999999999E-2</v>
      </c>
      <c r="E64" s="112">
        <f t="shared" si="0"/>
        <v>0</v>
      </c>
      <c r="F64" s="39">
        <f>$E$48*D64</f>
        <v>0</v>
      </c>
      <c r="G64" s="288" t="s">
        <v>54</v>
      </c>
      <c r="H64" s="289"/>
      <c r="I64" s="61" t="s">
        <v>30</v>
      </c>
      <c r="L64" s="56"/>
      <c r="N64" s="57"/>
    </row>
    <row r="65" spans="1:18" s="32" customFormat="1" ht="20.100000000000001" customHeight="1" x14ac:dyDescent="0.25">
      <c r="A65" s="59" t="s">
        <v>33</v>
      </c>
      <c r="B65" s="279" t="s">
        <v>55</v>
      </c>
      <c r="C65" s="280"/>
      <c r="D65" s="113">
        <v>0.01</v>
      </c>
      <c r="E65" s="112">
        <f t="shared" si="0"/>
        <v>0</v>
      </c>
      <c r="F65" s="39">
        <f>$E$48*D65</f>
        <v>0</v>
      </c>
      <c r="G65" s="64" t="s">
        <v>56</v>
      </c>
      <c r="H65" s="65">
        <v>1</v>
      </c>
      <c r="I65" s="61" t="s">
        <v>30</v>
      </c>
      <c r="L65" s="56"/>
      <c r="N65" s="66"/>
    </row>
    <row r="66" spans="1:18" s="32" customFormat="1" ht="20.100000000000001" customHeight="1" x14ac:dyDescent="0.25">
      <c r="A66" s="59" t="s">
        <v>36</v>
      </c>
      <c r="B66" s="307" t="s">
        <v>57</v>
      </c>
      <c r="C66" s="307"/>
      <c r="D66" s="113">
        <v>6.0000000000000001E-3</v>
      </c>
      <c r="E66" s="112">
        <f t="shared" si="0"/>
        <v>0</v>
      </c>
      <c r="F66" s="39">
        <f>$E$48*D66</f>
        <v>0</v>
      </c>
      <c r="G66" s="308" t="s">
        <v>58</v>
      </c>
      <c r="H66" s="311">
        <f>G57</f>
        <v>0</v>
      </c>
      <c r="I66" s="61" t="s">
        <v>30</v>
      </c>
      <c r="L66" s="56"/>
    </row>
    <row r="67" spans="1:18" s="32" customFormat="1" ht="20.100000000000001" customHeight="1" x14ac:dyDescent="0.25">
      <c r="A67" s="59" t="s">
        <v>37</v>
      </c>
      <c r="B67" s="279" t="s">
        <v>59</v>
      </c>
      <c r="C67" s="280"/>
      <c r="D67" s="113">
        <v>2E-3</v>
      </c>
      <c r="E67" s="112">
        <f t="shared" si="0"/>
        <v>0</v>
      </c>
      <c r="F67" s="39">
        <f>$E$48*D67</f>
        <v>0</v>
      </c>
      <c r="G67" s="309"/>
      <c r="H67" s="312"/>
      <c r="I67" s="61" t="s">
        <v>30</v>
      </c>
      <c r="L67" s="56"/>
    </row>
    <row r="68" spans="1:18" s="32" customFormat="1" ht="20.100000000000001" customHeight="1" x14ac:dyDescent="0.25">
      <c r="A68" s="59" t="s">
        <v>60</v>
      </c>
      <c r="B68" s="279" t="s">
        <v>61</v>
      </c>
      <c r="C68" s="280"/>
      <c r="D68" s="113">
        <v>0.08</v>
      </c>
      <c r="E68" s="112">
        <f t="shared" si="0"/>
        <v>0</v>
      </c>
      <c r="F68" s="39">
        <f>$E$48*D68</f>
        <v>0</v>
      </c>
      <c r="G68" s="310"/>
      <c r="H68" s="313"/>
      <c r="I68" s="61" t="s">
        <v>30</v>
      </c>
      <c r="L68" s="56"/>
      <c r="P68" s="1"/>
      <c r="Q68" s="1"/>
      <c r="R68" s="1"/>
    </row>
    <row r="69" spans="1:18" s="32" customFormat="1" ht="20.100000000000001" customHeight="1" x14ac:dyDescent="0.25">
      <c r="A69" s="283" t="s">
        <v>127</v>
      </c>
      <c r="B69" s="314"/>
      <c r="C69" s="284"/>
      <c r="D69" s="130">
        <f>SUM(D61:D68)</f>
        <v>0.39800000000000008</v>
      </c>
      <c r="E69" s="115">
        <f>SUM(E61:E68)</f>
        <v>0</v>
      </c>
      <c r="F69" s="42"/>
      <c r="G69" s="68" t="s">
        <v>62</v>
      </c>
      <c r="H69" s="69">
        <f>E157</f>
        <v>0</v>
      </c>
      <c r="I69" s="34"/>
      <c r="P69" s="1"/>
      <c r="Q69" s="1"/>
      <c r="R69" s="1"/>
    </row>
    <row r="70" spans="1:18" s="32" customFormat="1" ht="20.100000000000001" customHeight="1" x14ac:dyDescent="0.25">
      <c r="A70" s="315" t="s">
        <v>325</v>
      </c>
      <c r="B70" s="316"/>
      <c r="C70" s="316"/>
      <c r="D70" s="316"/>
      <c r="E70" s="317"/>
      <c r="F70" s="42"/>
      <c r="G70" s="70" t="s">
        <v>63</v>
      </c>
      <c r="H70" s="167">
        <f>G57</f>
        <v>0</v>
      </c>
      <c r="I70" s="34"/>
      <c r="K70" s="35"/>
      <c r="L70" s="35"/>
      <c r="P70" s="1"/>
      <c r="Q70" s="1"/>
      <c r="R70" s="1"/>
    </row>
    <row r="71" spans="1:18" ht="20.100000000000001" customHeight="1" x14ac:dyDescent="0.25">
      <c r="A71" s="169" t="s">
        <v>64</v>
      </c>
      <c r="B71" s="283" t="s">
        <v>128</v>
      </c>
      <c r="C71" s="314"/>
      <c r="D71" s="284"/>
      <c r="E71" s="121" t="s">
        <v>121</v>
      </c>
      <c r="F71" s="42"/>
      <c r="G71" s="71" t="s">
        <v>66</v>
      </c>
      <c r="H71" s="72">
        <f>H69-H70</f>
        <v>0</v>
      </c>
      <c r="I71" s="34"/>
      <c r="L71" s="35"/>
    </row>
    <row r="72" spans="1:18" ht="20.100000000000001" customHeight="1" x14ac:dyDescent="0.25">
      <c r="A72" s="59" t="s">
        <v>3</v>
      </c>
      <c r="B72" s="318" t="s">
        <v>341</v>
      </c>
      <c r="C72" s="319"/>
      <c r="D72" s="320"/>
      <c r="E72" s="111">
        <f>TRUNC(((26)*(0*2))-($E$40*6%),2)</f>
        <v>0</v>
      </c>
      <c r="F72" s="39">
        <f>+E72</f>
        <v>0</v>
      </c>
      <c r="G72" s="32"/>
      <c r="H72" s="32"/>
      <c r="I72" s="34" t="s">
        <v>67</v>
      </c>
      <c r="J72" s="1">
        <f>$E$72*2</f>
        <v>0</v>
      </c>
      <c r="L72" s="35"/>
      <c r="O72" s="35"/>
    </row>
    <row r="73" spans="1:18" ht="20.100000000000001" customHeight="1" thickBot="1" x14ac:dyDescent="0.3">
      <c r="A73" s="59" t="s">
        <v>5</v>
      </c>
      <c r="B73" s="263" t="s">
        <v>170</v>
      </c>
      <c r="C73" s="306"/>
      <c r="D73" s="264"/>
      <c r="E73" s="112">
        <v>0</v>
      </c>
      <c r="F73" s="39">
        <f t="shared" ref="F73:F78" si="1">+E73</f>
        <v>0</v>
      </c>
      <c r="G73" s="32"/>
      <c r="H73" s="56"/>
      <c r="I73" s="34" t="s">
        <v>27</v>
      </c>
      <c r="J73" s="1">
        <f>E73*2</f>
        <v>0</v>
      </c>
      <c r="L73" s="73"/>
      <c r="O73" s="35"/>
    </row>
    <row r="74" spans="1:18" ht="20.100000000000001" customHeight="1" x14ac:dyDescent="0.25">
      <c r="A74" s="59" t="s">
        <v>7</v>
      </c>
      <c r="B74" s="263" t="s">
        <v>68</v>
      </c>
      <c r="C74" s="306"/>
      <c r="D74" s="264"/>
      <c r="E74" s="164">
        <v>0</v>
      </c>
      <c r="F74" s="39">
        <f t="shared" si="1"/>
        <v>0</v>
      </c>
      <c r="G74" s="300" t="s">
        <v>101</v>
      </c>
      <c r="H74" s="301"/>
      <c r="I74" s="34" t="s">
        <v>27</v>
      </c>
      <c r="J74" s="1">
        <f>E74*2</f>
        <v>0</v>
      </c>
      <c r="K74" s="18"/>
      <c r="L74" s="35"/>
      <c r="O74" s="35"/>
    </row>
    <row r="75" spans="1:18" ht="20.100000000000001" customHeight="1" x14ac:dyDescent="0.25">
      <c r="A75" s="59" t="s">
        <v>9</v>
      </c>
      <c r="B75" s="263" t="s">
        <v>69</v>
      </c>
      <c r="C75" s="306"/>
      <c r="D75" s="264"/>
      <c r="E75" s="112">
        <v>0</v>
      </c>
      <c r="F75" s="39">
        <f t="shared" si="1"/>
        <v>0</v>
      </c>
      <c r="G75" s="302"/>
      <c r="H75" s="303"/>
      <c r="I75" s="34" t="s">
        <v>27</v>
      </c>
      <c r="J75" s="1">
        <f>E75*2</f>
        <v>0</v>
      </c>
      <c r="O75" s="35"/>
    </row>
    <row r="76" spans="1:18" ht="20.100000000000001" customHeight="1" x14ac:dyDescent="0.25">
      <c r="A76" s="59" t="s">
        <v>33</v>
      </c>
      <c r="B76" s="263" t="s">
        <v>70</v>
      </c>
      <c r="C76" s="306"/>
      <c r="D76" s="264"/>
      <c r="E76" s="118"/>
      <c r="F76" s="39">
        <f t="shared" si="1"/>
        <v>0</v>
      </c>
      <c r="G76" s="302"/>
      <c r="H76" s="303"/>
      <c r="I76" s="34" t="s">
        <v>27</v>
      </c>
      <c r="O76" s="35"/>
      <c r="P76" s="41"/>
      <c r="Q76" s="41"/>
      <c r="R76" s="41"/>
    </row>
    <row r="77" spans="1:18" ht="20.100000000000001" customHeight="1" x14ac:dyDescent="0.25">
      <c r="A77" s="59" t="s">
        <v>36</v>
      </c>
      <c r="B77" s="263" t="s">
        <v>70</v>
      </c>
      <c r="C77" s="306"/>
      <c r="D77" s="264"/>
      <c r="E77" s="112"/>
      <c r="F77" s="39">
        <f t="shared" si="1"/>
        <v>0</v>
      </c>
      <c r="G77" s="302"/>
      <c r="H77" s="303"/>
      <c r="I77" s="34" t="s">
        <v>27</v>
      </c>
      <c r="P77" s="41"/>
      <c r="Q77" s="41"/>
      <c r="R77" s="41"/>
    </row>
    <row r="78" spans="1:18" ht="20.100000000000001" customHeight="1" x14ac:dyDescent="0.25">
      <c r="A78" s="59" t="s">
        <v>37</v>
      </c>
      <c r="B78" s="263" t="s">
        <v>70</v>
      </c>
      <c r="C78" s="306"/>
      <c r="D78" s="264"/>
      <c r="E78" s="112"/>
      <c r="F78" s="39">
        <f t="shared" si="1"/>
        <v>0</v>
      </c>
      <c r="G78" s="302"/>
      <c r="H78" s="303"/>
      <c r="I78" s="34" t="s">
        <v>27</v>
      </c>
      <c r="P78" s="41"/>
      <c r="Q78" s="41"/>
      <c r="R78" s="41"/>
    </row>
    <row r="79" spans="1:18" s="41" customFormat="1" ht="20.100000000000001" customHeight="1" x14ac:dyDescent="0.25">
      <c r="A79" s="290" t="s">
        <v>129</v>
      </c>
      <c r="B79" s="291"/>
      <c r="C79" s="291"/>
      <c r="D79" s="292"/>
      <c r="E79" s="115">
        <f>SUM(E72:E78)</f>
        <v>0</v>
      </c>
      <c r="F79" s="42"/>
      <c r="G79" s="302"/>
      <c r="H79" s="303"/>
      <c r="I79" s="34"/>
    </row>
    <row r="80" spans="1:18" s="41" customFormat="1" ht="20.100000000000001" customHeight="1" x14ac:dyDescent="0.25">
      <c r="A80" s="290" t="s">
        <v>72</v>
      </c>
      <c r="B80" s="291"/>
      <c r="C80" s="291"/>
      <c r="D80" s="291"/>
      <c r="E80" s="292"/>
      <c r="F80" s="42"/>
      <c r="G80" s="302"/>
      <c r="H80" s="303"/>
      <c r="I80" s="34"/>
    </row>
    <row r="81" spans="1:18" s="41" customFormat="1" ht="20.100000000000001" customHeight="1" x14ac:dyDescent="0.25">
      <c r="A81" s="131">
        <v>2</v>
      </c>
      <c r="B81" s="283" t="s">
        <v>130</v>
      </c>
      <c r="C81" s="314"/>
      <c r="D81" s="284"/>
      <c r="E81" s="121" t="s">
        <v>121</v>
      </c>
      <c r="F81" s="42"/>
      <c r="G81" s="302"/>
      <c r="H81" s="303"/>
      <c r="I81" s="34"/>
    </row>
    <row r="82" spans="1:18" s="41" customFormat="1" ht="20.100000000000001" customHeight="1" x14ac:dyDescent="0.25">
      <c r="A82" s="132" t="s">
        <v>40</v>
      </c>
      <c r="B82" s="366" t="s">
        <v>41</v>
      </c>
      <c r="C82" s="367"/>
      <c r="D82" s="368"/>
      <c r="E82" s="112">
        <f>E55</f>
        <v>0</v>
      </c>
      <c r="F82" s="42"/>
      <c r="G82" s="302"/>
      <c r="H82" s="303"/>
      <c r="I82" s="34"/>
    </row>
    <row r="83" spans="1:18" s="41" customFormat="1" ht="20.100000000000001" customHeight="1" thickBot="1" x14ac:dyDescent="0.3">
      <c r="A83" s="132" t="s">
        <v>48</v>
      </c>
      <c r="B83" s="366" t="s">
        <v>49</v>
      </c>
      <c r="C83" s="367"/>
      <c r="D83" s="368"/>
      <c r="E83" s="112">
        <f>E69</f>
        <v>0</v>
      </c>
      <c r="F83" s="42"/>
      <c r="G83" s="304"/>
      <c r="H83" s="305"/>
      <c r="I83" s="34"/>
      <c r="P83" s="32"/>
      <c r="Q83" s="32"/>
      <c r="R83" s="76"/>
    </row>
    <row r="84" spans="1:18" s="41" customFormat="1" ht="20.100000000000001" customHeight="1" x14ac:dyDescent="0.25">
      <c r="A84" s="132" t="s">
        <v>64</v>
      </c>
      <c r="B84" s="366" t="s">
        <v>65</v>
      </c>
      <c r="C84" s="367"/>
      <c r="D84" s="368"/>
      <c r="E84" s="112">
        <f>E79</f>
        <v>0</v>
      </c>
      <c r="F84" s="42"/>
      <c r="G84" s="32"/>
      <c r="H84" s="32"/>
      <c r="I84" s="34"/>
      <c r="P84" s="32"/>
      <c r="Q84" s="32"/>
      <c r="R84" s="77"/>
    </row>
    <row r="85" spans="1:18" s="41" customFormat="1" ht="20.100000000000001" customHeight="1" x14ac:dyDescent="0.25">
      <c r="A85" s="331" t="s">
        <v>131</v>
      </c>
      <c r="B85" s="332"/>
      <c r="C85" s="332"/>
      <c r="D85" s="333"/>
      <c r="E85" s="159">
        <f>SUM(E82:E84)</f>
        <v>0</v>
      </c>
      <c r="F85" s="42"/>
      <c r="G85" s="32"/>
      <c r="H85" s="32"/>
      <c r="I85" s="34"/>
      <c r="P85" s="32"/>
      <c r="Q85" s="32"/>
      <c r="R85" s="32"/>
    </row>
    <row r="86" spans="1:18" s="32" customFormat="1" ht="20.100000000000001" customHeight="1" x14ac:dyDescent="0.25">
      <c r="A86" s="378" t="s">
        <v>73</v>
      </c>
      <c r="B86" s="378"/>
      <c r="C86" s="378"/>
      <c r="D86" s="378"/>
      <c r="E86" s="378"/>
      <c r="F86" s="42"/>
      <c r="G86" s="44"/>
      <c r="I86" s="34"/>
      <c r="J86" s="44"/>
      <c r="L86" s="75"/>
    </row>
    <row r="87" spans="1:18" s="32" customFormat="1" ht="20.100000000000001" customHeight="1" x14ac:dyDescent="0.25">
      <c r="A87" s="169">
        <v>3</v>
      </c>
      <c r="B87" s="337" t="s">
        <v>132</v>
      </c>
      <c r="C87" s="338"/>
      <c r="D87" s="165" t="s">
        <v>120</v>
      </c>
      <c r="E87" s="121" t="s">
        <v>121</v>
      </c>
      <c r="F87" s="42"/>
      <c r="G87" s="44"/>
      <c r="I87" s="34"/>
    </row>
    <row r="88" spans="1:18" s="32" customFormat="1" ht="20.100000000000001" customHeight="1" x14ac:dyDescent="0.25">
      <c r="A88" s="59" t="s">
        <v>3</v>
      </c>
      <c r="B88" s="263" t="s">
        <v>74</v>
      </c>
      <c r="C88" s="264"/>
      <c r="D88" s="135">
        <f>((1/12)*0.05)</f>
        <v>4.1666666666666666E-3</v>
      </c>
      <c r="E88" s="110">
        <f>TRUNC($E$48*D88,2)</f>
        <v>0</v>
      </c>
      <c r="F88" s="42"/>
      <c r="G88" s="44"/>
      <c r="I88" s="34" t="s">
        <v>30</v>
      </c>
      <c r="L88" s="78"/>
    </row>
    <row r="89" spans="1:18" s="32" customFormat="1" ht="20.100000000000001" customHeight="1" x14ac:dyDescent="0.25">
      <c r="A89" s="59" t="s">
        <v>5</v>
      </c>
      <c r="B89" s="263" t="s">
        <v>133</v>
      </c>
      <c r="C89" s="264"/>
      <c r="D89" s="135">
        <f>D68</f>
        <v>0.08</v>
      </c>
      <c r="E89" s="110">
        <f>TRUNC(E88*D89,2)</f>
        <v>0</v>
      </c>
      <c r="F89" s="79"/>
      <c r="G89" s="44"/>
      <c r="I89" s="34" t="s">
        <v>30</v>
      </c>
    </row>
    <row r="90" spans="1:18" s="32" customFormat="1" ht="20.100000000000001" customHeight="1" x14ac:dyDescent="0.25">
      <c r="A90" s="85" t="s">
        <v>7</v>
      </c>
      <c r="B90" s="263" t="s">
        <v>257</v>
      </c>
      <c r="C90" s="264"/>
      <c r="D90" s="135">
        <v>0.02</v>
      </c>
      <c r="E90" s="110">
        <f>TRUNC($E$48*D90,2)</f>
        <v>0</v>
      </c>
      <c r="F90" s="80">
        <f>$E$48*D90</f>
        <v>0</v>
      </c>
      <c r="G90" s="44"/>
      <c r="I90" s="34" t="s">
        <v>30</v>
      </c>
    </row>
    <row r="91" spans="1:18" s="32" customFormat="1" ht="20.100000000000001" customHeight="1" x14ac:dyDescent="0.25">
      <c r="A91" s="162" t="s">
        <v>9</v>
      </c>
      <c r="B91" s="361" t="s">
        <v>75</v>
      </c>
      <c r="C91" s="362"/>
      <c r="D91" s="136">
        <f>((7/30)/12)*1</f>
        <v>1.9444444444444445E-2</v>
      </c>
      <c r="E91" s="110">
        <f>TRUNC($E$48*D91,2)</f>
        <v>0</v>
      </c>
      <c r="F91" s="79"/>
      <c r="G91" s="44"/>
      <c r="I91" s="81" t="s">
        <v>76</v>
      </c>
    </row>
    <row r="92" spans="1:18" s="32" customFormat="1" ht="35.1" customHeight="1" x14ac:dyDescent="0.25">
      <c r="A92" s="162" t="s">
        <v>33</v>
      </c>
      <c r="B92" s="373" t="s">
        <v>311</v>
      </c>
      <c r="C92" s="374"/>
      <c r="D92" s="136">
        <f>D69</f>
        <v>0.39800000000000008</v>
      </c>
      <c r="E92" s="110">
        <f>TRUNC(E91*D92,2)</f>
        <v>0</v>
      </c>
      <c r="F92" s="42"/>
      <c r="G92" s="44"/>
      <c r="H92" s="82"/>
      <c r="I92" s="34" t="s">
        <v>77</v>
      </c>
      <c r="K92" s="83"/>
      <c r="M92" s="77">
        <f>(7/30/12)/30*3</f>
        <v>1.9444444444444444E-3</v>
      </c>
    </row>
    <row r="93" spans="1:18" s="32" customFormat="1" ht="20.100000000000001" customHeight="1" x14ac:dyDescent="0.25">
      <c r="A93" s="85" t="s">
        <v>36</v>
      </c>
      <c r="B93" s="375" t="s">
        <v>258</v>
      </c>
      <c r="C93" s="376"/>
      <c r="D93" s="135">
        <v>0.02</v>
      </c>
      <c r="E93" s="110">
        <f>TRUNC($E$48*D93,2)</f>
        <v>0</v>
      </c>
      <c r="F93" s="84">
        <f>$E$48*D93</f>
        <v>0</v>
      </c>
      <c r="G93" s="44"/>
      <c r="I93" s="34" t="s">
        <v>30</v>
      </c>
      <c r="J93" s="66"/>
      <c r="K93" s="86"/>
      <c r="M93" s="32">
        <f>L92*M92</f>
        <v>0</v>
      </c>
    </row>
    <row r="94" spans="1:18" s="32" customFormat="1" ht="20.100000000000001" customHeight="1" x14ac:dyDescent="0.25">
      <c r="A94" s="377" t="s">
        <v>134</v>
      </c>
      <c r="B94" s="377"/>
      <c r="C94" s="377"/>
      <c r="D94" s="377"/>
      <c r="E94" s="159">
        <f>SUM(E88:E93)</f>
        <v>0</v>
      </c>
      <c r="F94" s="42"/>
      <c r="I94" s="34"/>
      <c r="M94" s="32">
        <f>M93*12</f>
        <v>0</v>
      </c>
    </row>
    <row r="95" spans="1:18" s="32" customFormat="1" ht="20.100000000000001" customHeight="1" x14ac:dyDescent="0.25">
      <c r="A95" s="354" t="s">
        <v>135</v>
      </c>
      <c r="B95" s="354"/>
      <c r="C95" s="354"/>
      <c r="D95" s="132" t="s">
        <v>46</v>
      </c>
      <c r="E95" s="139">
        <f>E48</f>
        <v>0</v>
      </c>
      <c r="F95" s="42"/>
      <c r="I95" s="34"/>
      <c r="M95" s="32">
        <f>L92*M92</f>
        <v>0</v>
      </c>
    </row>
    <row r="96" spans="1:18" s="32" customFormat="1" ht="20.100000000000001" customHeight="1" x14ac:dyDescent="0.25">
      <c r="A96" s="354"/>
      <c r="B96" s="354"/>
      <c r="C96" s="354"/>
      <c r="D96" s="132" t="s">
        <v>78</v>
      </c>
      <c r="E96" s="139">
        <f>E85</f>
        <v>0</v>
      </c>
      <c r="F96" s="42"/>
      <c r="I96" s="34"/>
      <c r="K96" s="49"/>
      <c r="M96" s="32">
        <f>M95*12</f>
        <v>0</v>
      </c>
    </row>
    <row r="97" spans="1:18" s="32" customFormat="1" ht="20.100000000000001" customHeight="1" x14ac:dyDescent="0.25">
      <c r="A97" s="354"/>
      <c r="B97" s="354"/>
      <c r="C97" s="354"/>
      <c r="D97" s="132" t="s">
        <v>79</v>
      </c>
      <c r="E97" s="139">
        <f>E94</f>
        <v>0</v>
      </c>
      <c r="F97" s="42"/>
      <c r="I97" s="34"/>
      <c r="L97" s="32">
        <f>L94</f>
        <v>0</v>
      </c>
      <c r="M97" s="46">
        <v>1</v>
      </c>
    </row>
    <row r="98" spans="1:18" s="32" customFormat="1" ht="20.100000000000001" customHeight="1" x14ac:dyDescent="0.25">
      <c r="A98" s="354"/>
      <c r="B98" s="354"/>
      <c r="C98" s="354"/>
      <c r="D98" s="137" t="s">
        <v>71</v>
      </c>
      <c r="E98" s="121">
        <f>SUM(E95:E97)</f>
        <v>0</v>
      </c>
      <c r="F98" s="42"/>
      <c r="I98" s="34"/>
      <c r="L98" s="32">
        <f>M96</f>
        <v>0</v>
      </c>
      <c r="M98" s="86" t="e">
        <f>L98*M97/L97</f>
        <v>#DIV/0!</v>
      </c>
    </row>
    <row r="99" spans="1:18" s="32" customFormat="1" ht="20.100000000000001" customHeight="1" x14ac:dyDescent="0.25">
      <c r="A99" s="358" t="s">
        <v>80</v>
      </c>
      <c r="B99" s="359"/>
      <c r="C99" s="359"/>
      <c r="D99" s="359"/>
      <c r="E99" s="360"/>
      <c r="F99" s="42"/>
      <c r="H99" s="83"/>
      <c r="I99" s="34"/>
    </row>
    <row r="100" spans="1:18" s="32" customFormat="1" ht="20.100000000000001" customHeight="1" x14ac:dyDescent="0.25">
      <c r="A100" s="315" t="s">
        <v>312</v>
      </c>
      <c r="B100" s="316"/>
      <c r="C100" s="316"/>
      <c r="D100" s="316"/>
      <c r="E100" s="317"/>
      <c r="F100" s="42"/>
      <c r="G100" s="66"/>
      <c r="I100" s="34"/>
    </row>
    <row r="101" spans="1:18" s="32" customFormat="1" ht="20.100000000000001" customHeight="1" x14ac:dyDescent="0.25">
      <c r="A101" s="169" t="s">
        <v>81</v>
      </c>
      <c r="B101" s="290" t="s">
        <v>313</v>
      </c>
      <c r="C101" s="292"/>
      <c r="D101" s="165" t="s">
        <v>120</v>
      </c>
      <c r="E101" s="121" t="s">
        <v>121</v>
      </c>
      <c r="F101" s="42"/>
      <c r="I101" s="34"/>
    </row>
    <row r="102" spans="1:18" s="32" customFormat="1" ht="20.100000000000001" customHeight="1" x14ac:dyDescent="0.25">
      <c r="A102" s="85" t="s">
        <v>3</v>
      </c>
      <c r="B102" s="263" t="s">
        <v>178</v>
      </c>
      <c r="C102" s="264"/>
      <c r="D102" s="207">
        <f>((1/12)+(1/12)+(1/3/12))/12</f>
        <v>1.6203703703703703E-2</v>
      </c>
      <c r="E102" s="110">
        <f>TRUNC(($E$98-$E$72-$E$73)*D102,2)</f>
        <v>0</v>
      </c>
      <c r="F102" s="50"/>
      <c r="I102" s="61" t="s">
        <v>30</v>
      </c>
      <c r="L102" s="67"/>
      <c r="M102" s="46"/>
      <c r="O102" s="83"/>
    </row>
    <row r="103" spans="1:18" s="32" customFormat="1" ht="20.100000000000001" customHeight="1" x14ac:dyDescent="0.25">
      <c r="A103" s="59" t="s">
        <v>5</v>
      </c>
      <c r="B103" s="361" t="s">
        <v>179</v>
      </c>
      <c r="C103" s="362"/>
      <c r="D103" s="135">
        <f>((2/30)/12)</f>
        <v>5.5555555555555558E-3</v>
      </c>
      <c r="E103" s="110">
        <f t="shared" ref="E103:E107" si="2">TRUNC(D103*$E$98,2)</f>
        <v>0</v>
      </c>
      <c r="F103" s="42"/>
      <c r="I103" s="61" t="s">
        <v>30</v>
      </c>
    </row>
    <row r="104" spans="1:18" s="32" customFormat="1" ht="20.100000000000001" customHeight="1" x14ac:dyDescent="0.25">
      <c r="A104" s="59" t="s">
        <v>7</v>
      </c>
      <c r="B104" s="263" t="s">
        <v>180</v>
      </c>
      <c r="C104" s="264"/>
      <c r="D104" s="135">
        <f>((5/30)/12)*0.02</f>
        <v>2.7777777777777778E-4</v>
      </c>
      <c r="E104" s="110">
        <f t="shared" si="2"/>
        <v>0</v>
      </c>
      <c r="F104" s="42"/>
      <c r="I104" s="61" t="s">
        <v>30</v>
      </c>
      <c r="L104" s="44"/>
    </row>
    <row r="105" spans="1:18" s="32" customFormat="1" ht="20.100000000000001" customHeight="1" x14ac:dyDescent="0.25">
      <c r="A105" s="59" t="s">
        <v>9</v>
      </c>
      <c r="B105" s="263" t="s">
        <v>181</v>
      </c>
      <c r="C105" s="264"/>
      <c r="D105" s="135">
        <f>((15/30)/12)*0.08</f>
        <v>3.3333333333333331E-3</v>
      </c>
      <c r="E105" s="110">
        <f t="shared" si="2"/>
        <v>0</v>
      </c>
      <c r="F105" s="42"/>
      <c r="I105" s="61" t="s">
        <v>30</v>
      </c>
      <c r="M105" s="67"/>
      <c r="N105" s="46"/>
    </row>
    <row r="106" spans="1:18" s="32" customFormat="1" ht="20.100000000000001" customHeight="1" x14ac:dyDescent="0.25">
      <c r="A106" s="59" t="s">
        <v>33</v>
      </c>
      <c r="B106" s="263" t="s">
        <v>182</v>
      </c>
      <c r="C106" s="264"/>
      <c r="D106" s="140">
        <f>((1+1/3)/12)*0.02*((4/12))</f>
        <v>7.407407407407407E-4</v>
      </c>
      <c r="E106" s="110">
        <f t="shared" si="2"/>
        <v>0</v>
      </c>
      <c r="F106" s="42"/>
      <c r="I106" s="61" t="s">
        <v>30</v>
      </c>
    </row>
    <row r="107" spans="1:18" s="32" customFormat="1" ht="20.100000000000001" customHeight="1" x14ac:dyDescent="0.25">
      <c r="A107" s="59" t="s">
        <v>36</v>
      </c>
      <c r="B107" s="263" t="s">
        <v>314</v>
      </c>
      <c r="C107" s="264"/>
      <c r="D107" s="135">
        <v>0</v>
      </c>
      <c r="E107" s="110">
        <f t="shared" si="2"/>
        <v>0</v>
      </c>
      <c r="F107" s="42"/>
      <c r="I107" s="61" t="s">
        <v>30</v>
      </c>
      <c r="L107" s="44"/>
      <c r="M107" s="86"/>
    </row>
    <row r="108" spans="1:18" s="32" customFormat="1" ht="20.100000000000001" customHeight="1" x14ac:dyDescent="0.25">
      <c r="A108" s="283" t="s">
        <v>136</v>
      </c>
      <c r="B108" s="314"/>
      <c r="C108" s="314"/>
      <c r="D108" s="284"/>
      <c r="E108" s="115">
        <f>SUM(E102:E107)</f>
        <v>0</v>
      </c>
      <c r="F108" s="42"/>
      <c r="I108" s="34"/>
      <c r="K108" s="86"/>
    </row>
    <row r="109" spans="1:18" s="32" customFormat="1" ht="20.100000000000001" customHeight="1" x14ac:dyDescent="0.25">
      <c r="A109" s="355" t="s">
        <v>315</v>
      </c>
      <c r="B109" s="356"/>
      <c r="C109" s="356"/>
      <c r="D109" s="356"/>
      <c r="E109" s="357"/>
      <c r="F109" s="42"/>
      <c r="I109" s="34"/>
    </row>
    <row r="110" spans="1:18" s="32" customFormat="1" ht="20.100000000000001" customHeight="1" x14ac:dyDescent="0.25">
      <c r="A110" s="169" t="s">
        <v>82</v>
      </c>
      <c r="B110" s="290" t="s">
        <v>316</v>
      </c>
      <c r="C110" s="291"/>
      <c r="D110" s="292"/>
      <c r="E110" s="121" t="s">
        <v>121</v>
      </c>
      <c r="F110" s="42"/>
      <c r="I110" s="34"/>
      <c r="N110" s="49"/>
      <c r="P110" s="41"/>
      <c r="Q110" s="41"/>
      <c r="R110" s="41"/>
    </row>
    <row r="111" spans="1:18" s="32" customFormat="1" ht="20.100000000000001" customHeight="1" x14ac:dyDescent="0.25">
      <c r="A111" s="85" t="s">
        <v>3</v>
      </c>
      <c r="B111" s="263" t="s">
        <v>317</v>
      </c>
      <c r="C111" s="306"/>
      <c r="D111" s="264"/>
      <c r="E111" s="141">
        <v>0</v>
      </c>
      <c r="F111" s="39">
        <f>E111</f>
        <v>0</v>
      </c>
      <c r="I111" s="61" t="s">
        <v>30</v>
      </c>
      <c r="L111" s="67"/>
      <c r="P111" s="41"/>
      <c r="Q111" s="41"/>
      <c r="R111" s="41"/>
    </row>
    <row r="112" spans="1:18" s="32" customFormat="1" ht="20.100000000000001" customHeight="1" x14ac:dyDescent="0.25">
      <c r="A112" s="283" t="s">
        <v>137</v>
      </c>
      <c r="B112" s="314"/>
      <c r="C112" s="314"/>
      <c r="D112" s="284"/>
      <c r="E112" s="115">
        <f>E111</f>
        <v>0</v>
      </c>
      <c r="F112" s="42"/>
      <c r="I112" s="61"/>
      <c r="P112" s="41"/>
      <c r="Q112" s="41"/>
      <c r="R112" s="41"/>
    </row>
    <row r="113" spans="1:18" s="41" customFormat="1" ht="20.100000000000001" customHeight="1" x14ac:dyDescent="0.25">
      <c r="A113" s="290" t="s">
        <v>83</v>
      </c>
      <c r="B113" s="291"/>
      <c r="C113" s="291"/>
      <c r="D113" s="291"/>
      <c r="E113" s="292"/>
      <c r="F113" s="42"/>
      <c r="G113" s="32"/>
      <c r="H113" s="32"/>
      <c r="I113" s="34"/>
    </row>
    <row r="114" spans="1:18" s="41" customFormat="1" ht="20.100000000000001" customHeight="1" x14ac:dyDescent="0.25">
      <c r="A114" s="131">
        <v>4</v>
      </c>
      <c r="B114" s="283" t="s">
        <v>138</v>
      </c>
      <c r="C114" s="314"/>
      <c r="D114" s="284"/>
      <c r="E114" s="121" t="s">
        <v>121</v>
      </c>
      <c r="F114" s="42"/>
      <c r="G114" s="32"/>
      <c r="H114" s="32"/>
      <c r="I114" s="34"/>
    </row>
    <row r="115" spans="1:18" s="41" customFormat="1" ht="20.100000000000001" customHeight="1" x14ac:dyDescent="0.25">
      <c r="A115" s="132" t="s">
        <v>81</v>
      </c>
      <c r="B115" s="366" t="s">
        <v>318</v>
      </c>
      <c r="C115" s="367"/>
      <c r="D115" s="368"/>
      <c r="E115" s="112">
        <f>E108</f>
        <v>0</v>
      </c>
      <c r="F115" s="42"/>
      <c r="G115" s="32"/>
      <c r="H115" s="32"/>
      <c r="I115" s="34"/>
    </row>
    <row r="116" spans="1:18" s="41" customFormat="1" ht="20.100000000000001" customHeight="1" x14ac:dyDescent="0.25">
      <c r="A116" s="132" t="s">
        <v>82</v>
      </c>
      <c r="B116" s="366" t="s">
        <v>319</v>
      </c>
      <c r="C116" s="367"/>
      <c r="D116" s="368"/>
      <c r="E116" s="112">
        <f>E112</f>
        <v>0</v>
      </c>
      <c r="F116" s="42"/>
      <c r="G116" s="32"/>
      <c r="H116" s="32"/>
      <c r="I116" s="34"/>
      <c r="P116" s="32"/>
      <c r="Q116" s="32"/>
      <c r="R116" s="32"/>
    </row>
    <row r="117" spans="1:18" s="41" customFormat="1" ht="20.100000000000001" customHeight="1" x14ac:dyDescent="0.25">
      <c r="A117" s="283" t="s">
        <v>38</v>
      </c>
      <c r="B117" s="314"/>
      <c r="C117" s="314"/>
      <c r="D117" s="284"/>
      <c r="E117" s="115">
        <f>SUM(E115:E116)</f>
        <v>0</v>
      </c>
      <c r="F117" s="42"/>
      <c r="G117" s="32"/>
      <c r="H117" s="32"/>
      <c r="I117" s="34"/>
      <c r="P117" s="32"/>
      <c r="Q117" s="32"/>
      <c r="R117" s="32"/>
    </row>
    <row r="118" spans="1:18" s="41" customFormat="1" ht="20.100000000000001" customHeight="1" x14ac:dyDescent="0.25">
      <c r="A118" s="321" t="s">
        <v>139</v>
      </c>
      <c r="B118" s="322"/>
      <c r="C118" s="322"/>
      <c r="D118" s="323"/>
      <c r="E118" s="159">
        <f>E117</f>
        <v>0</v>
      </c>
      <c r="F118" s="42"/>
      <c r="G118" s="32"/>
      <c r="H118" s="32"/>
      <c r="I118" s="40"/>
      <c r="K118" s="35"/>
      <c r="L118" s="35"/>
      <c r="P118" s="32"/>
      <c r="Q118" s="32"/>
      <c r="R118" s="32"/>
    </row>
    <row r="119" spans="1:18" s="32" customFormat="1" ht="20.100000000000001" customHeight="1" x14ac:dyDescent="0.25">
      <c r="A119" s="358" t="s">
        <v>84</v>
      </c>
      <c r="B119" s="359"/>
      <c r="C119" s="359"/>
      <c r="D119" s="359"/>
      <c r="E119" s="360"/>
      <c r="F119" s="42"/>
      <c r="I119" s="34"/>
    </row>
    <row r="120" spans="1:18" s="32" customFormat="1" ht="20.100000000000001" customHeight="1" x14ac:dyDescent="0.25">
      <c r="A120" s="169">
        <v>5</v>
      </c>
      <c r="B120" s="283" t="s">
        <v>140</v>
      </c>
      <c r="C120" s="314"/>
      <c r="D120" s="284"/>
      <c r="E120" s="121" t="s">
        <v>121</v>
      </c>
      <c r="F120" s="42"/>
      <c r="I120" s="34"/>
      <c r="P120" s="58"/>
    </row>
    <row r="121" spans="1:18" s="32" customFormat="1" ht="20.100000000000001" customHeight="1" x14ac:dyDescent="0.25">
      <c r="A121" s="59" t="s">
        <v>3</v>
      </c>
      <c r="B121" s="263" t="s">
        <v>85</v>
      </c>
      <c r="C121" s="306"/>
      <c r="D121" s="264"/>
      <c r="E121" s="110">
        <v>0</v>
      </c>
      <c r="F121" s="42"/>
      <c r="G121" s="41"/>
      <c r="H121" s="41"/>
      <c r="I121" s="61" t="s">
        <v>86</v>
      </c>
      <c r="L121" s="23"/>
      <c r="P121" s="58"/>
    </row>
    <row r="122" spans="1:18" s="32" customFormat="1" ht="20.100000000000001" customHeight="1" x14ac:dyDescent="0.25">
      <c r="A122" s="59" t="s">
        <v>5</v>
      </c>
      <c r="B122" s="263" t="s">
        <v>167</v>
      </c>
      <c r="C122" s="306"/>
      <c r="D122" s="264"/>
      <c r="E122" s="110">
        <v>0</v>
      </c>
      <c r="F122" s="42"/>
      <c r="G122" s="41"/>
      <c r="H122" s="41"/>
      <c r="I122" s="61" t="s">
        <v>86</v>
      </c>
      <c r="J122" s="106"/>
      <c r="P122" s="58"/>
      <c r="Q122" s="41"/>
      <c r="R122" s="41"/>
    </row>
    <row r="123" spans="1:18" s="32" customFormat="1" ht="20.100000000000001" customHeight="1" x14ac:dyDescent="0.25">
      <c r="A123" s="59" t="s">
        <v>7</v>
      </c>
      <c r="B123" s="263" t="s">
        <v>169</v>
      </c>
      <c r="C123" s="306"/>
      <c r="D123" s="264"/>
      <c r="E123" s="110">
        <v>0</v>
      </c>
      <c r="F123" s="42"/>
      <c r="G123" s="41"/>
      <c r="H123" s="41"/>
      <c r="I123" s="61"/>
      <c r="J123" s="106"/>
      <c r="P123" s="58"/>
      <c r="Q123" s="41"/>
      <c r="R123" s="41"/>
    </row>
    <row r="124" spans="1:18" s="32" customFormat="1" ht="20.100000000000001" customHeight="1" x14ac:dyDescent="0.25">
      <c r="A124" s="59" t="s">
        <v>9</v>
      </c>
      <c r="B124" s="263" t="s">
        <v>177</v>
      </c>
      <c r="C124" s="306"/>
      <c r="D124" s="264"/>
      <c r="E124" s="110">
        <v>0</v>
      </c>
      <c r="F124" s="42"/>
      <c r="I124" s="61" t="s">
        <v>86</v>
      </c>
      <c r="L124" s="56"/>
      <c r="N124" s="57"/>
    </row>
    <row r="125" spans="1:18" s="32" customFormat="1" ht="20.100000000000001" customHeight="1" x14ac:dyDescent="0.25">
      <c r="A125" s="59" t="s">
        <v>33</v>
      </c>
      <c r="B125" s="263" t="s">
        <v>150</v>
      </c>
      <c r="C125" s="306"/>
      <c r="D125" s="264"/>
      <c r="E125" s="110">
        <v>0</v>
      </c>
      <c r="F125" s="42"/>
      <c r="I125" s="61" t="s">
        <v>86</v>
      </c>
      <c r="L125" s="56"/>
      <c r="N125" s="57"/>
    </row>
    <row r="126" spans="1:18" s="41" customFormat="1" ht="20.100000000000001" customHeight="1" x14ac:dyDescent="0.25">
      <c r="A126" s="340" t="s">
        <v>141</v>
      </c>
      <c r="B126" s="341"/>
      <c r="C126" s="341"/>
      <c r="D126" s="342"/>
      <c r="E126" s="160">
        <f>SUM(E121:E125)</f>
        <v>0</v>
      </c>
      <c r="F126" s="42"/>
      <c r="G126" s="32"/>
      <c r="H126" s="32"/>
      <c r="I126" s="34"/>
      <c r="L126" s="56"/>
      <c r="N126" s="87"/>
      <c r="P126" s="32"/>
      <c r="Q126" s="32"/>
      <c r="R126" s="32"/>
    </row>
    <row r="127" spans="1:18" s="32" customFormat="1" ht="20.100000000000001" customHeight="1" x14ac:dyDescent="0.25">
      <c r="A127" s="343" t="s">
        <v>142</v>
      </c>
      <c r="B127" s="343"/>
      <c r="C127" s="343"/>
      <c r="D127" s="125" t="s">
        <v>46</v>
      </c>
      <c r="E127" s="127">
        <f>E48</f>
        <v>0</v>
      </c>
      <c r="F127" s="42"/>
      <c r="I127" s="34"/>
    </row>
    <row r="128" spans="1:18" s="32" customFormat="1" ht="20.100000000000001" customHeight="1" x14ac:dyDescent="0.25">
      <c r="A128" s="343"/>
      <c r="B128" s="343"/>
      <c r="C128" s="343"/>
      <c r="D128" s="125" t="s">
        <v>78</v>
      </c>
      <c r="E128" s="127">
        <f>E85</f>
        <v>0</v>
      </c>
      <c r="F128" s="42"/>
      <c r="I128" s="34"/>
    </row>
    <row r="129" spans="1:18" s="32" customFormat="1" ht="20.100000000000001" customHeight="1" x14ac:dyDescent="0.25">
      <c r="A129" s="343"/>
      <c r="B129" s="343"/>
      <c r="C129" s="343"/>
      <c r="D129" s="125" t="s">
        <v>79</v>
      </c>
      <c r="E129" s="127">
        <f>E94</f>
        <v>0</v>
      </c>
      <c r="F129" s="42"/>
      <c r="I129" s="34"/>
    </row>
    <row r="130" spans="1:18" s="32" customFormat="1" ht="20.100000000000001" customHeight="1" x14ac:dyDescent="0.25">
      <c r="A130" s="343"/>
      <c r="B130" s="343"/>
      <c r="C130" s="343"/>
      <c r="D130" s="125" t="s">
        <v>87</v>
      </c>
      <c r="E130" s="127">
        <f>E118</f>
        <v>0</v>
      </c>
      <c r="F130" s="42"/>
      <c r="I130" s="34"/>
    </row>
    <row r="131" spans="1:18" s="32" customFormat="1" ht="20.100000000000001" customHeight="1" x14ac:dyDescent="0.25">
      <c r="A131" s="343"/>
      <c r="B131" s="343"/>
      <c r="C131" s="343"/>
      <c r="D131" s="125" t="s">
        <v>88</v>
      </c>
      <c r="E131" s="127">
        <f>E126</f>
        <v>0</v>
      </c>
      <c r="F131" s="42"/>
      <c r="I131" s="34"/>
    </row>
    <row r="132" spans="1:18" s="32" customFormat="1" ht="20.100000000000001" customHeight="1" x14ac:dyDescent="0.25">
      <c r="A132" s="343"/>
      <c r="B132" s="343"/>
      <c r="C132" s="343"/>
      <c r="D132" s="166" t="s">
        <v>71</v>
      </c>
      <c r="E132" s="129">
        <f>SUM(E127:E131)</f>
        <v>0</v>
      </c>
      <c r="F132" s="42"/>
      <c r="I132" s="34"/>
    </row>
    <row r="133" spans="1:18" s="32" customFormat="1" ht="20.100000000000001" customHeight="1" x14ac:dyDescent="0.25">
      <c r="A133" s="344" t="s">
        <v>322</v>
      </c>
      <c r="B133" s="345"/>
      <c r="C133" s="345"/>
      <c r="D133" s="345"/>
      <c r="E133" s="346"/>
      <c r="F133" s="42"/>
      <c r="I133" s="34"/>
    </row>
    <row r="134" spans="1:18" s="32" customFormat="1" ht="20.100000000000001" customHeight="1" x14ac:dyDescent="0.25">
      <c r="A134" s="169">
        <v>6</v>
      </c>
      <c r="B134" s="283" t="s">
        <v>143</v>
      </c>
      <c r="C134" s="284"/>
      <c r="D134" s="165" t="s">
        <v>120</v>
      </c>
      <c r="E134" s="121" t="s">
        <v>121</v>
      </c>
      <c r="F134" s="42"/>
      <c r="I134" s="34"/>
    </row>
    <row r="135" spans="1:18" s="32" customFormat="1" ht="20.100000000000001" customHeight="1" x14ac:dyDescent="0.25">
      <c r="A135" s="59" t="s">
        <v>3</v>
      </c>
      <c r="B135" s="263" t="s">
        <v>89</v>
      </c>
      <c r="C135" s="264"/>
      <c r="D135" s="144">
        <v>2.5000000000000001E-2</v>
      </c>
      <c r="E135" s="112">
        <f>TRUNC(D135*E132,2)</f>
        <v>0</v>
      </c>
      <c r="F135" s="42"/>
      <c r="I135" s="34" t="s">
        <v>30</v>
      </c>
    </row>
    <row r="136" spans="1:18" s="32" customFormat="1" ht="20.100000000000001" customHeight="1" x14ac:dyDescent="0.25">
      <c r="A136" s="59" t="s">
        <v>5</v>
      </c>
      <c r="B136" s="324" t="s">
        <v>144</v>
      </c>
      <c r="C136" s="326"/>
      <c r="D136" s="152">
        <v>5.3499999999999999E-2</v>
      </c>
      <c r="E136" s="110">
        <f>TRUNC(D136*(E132+E135),2)</f>
        <v>0</v>
      </c>
      <c r="F136" s="42"/>
      <c r="I136" s="34" t="s">
        <v>30</v>
      </c>
    </row>
    <row r="137" spans="1:18" s="32" customFormat="1" ht="20.100000000000001" customHeight="1" x14ac:dyDescent="0.25">
      <c r="A137" s="283" t="s">
        <v>145</v>
      </c>
      <c r="B137" s="314"/>
      <c r="C137" s="363" t="s">
        <v>90</v>
      </c>
      <c r="D137" s="363"/>
      <c r="E137" s="146">
        <f>E132+E135+E136</f>
        <v>0</v>
      </c>
      <c r="F137" s="42"/>
      <c r="G137" s="41"/>
      <c r="H137" s="41"/>
      <c r="I137" s="34"/>
    </row>
    <row r="138" spans="1:18" s="32" customFormat="1" ht="20.100000000000001" customHeight="1" x14ac:dyDescent="0.25">
      <c r="A138" s="88" t="s">
        <v>7</v>
      </c>
      <c r="B138" s="108" t="s">
        <v>91</v>
      </c>
      <c r="C138" s="153">
        <f>(D145*100)</f>
        <v>8.6499999999999986</v>
      </c>
      <c r="D138" s="154">
        <f>(100-C138)/100</f>
        <v>0.91349999999999998</v>
      </c>
      <c r="E138" s="155">
        <f>TRUNC(E137/D138,2)</f>
        <v>0</v>
      </c>
      <c r="F138" s="42"/>
      <c r="I138" s="34" t="s">
        <v>30</v>
      </c>
    </row>
    <row r="139" spans="1:18" s="32" customFormat="1" ht="20.100000000000001" customHeight="1" x14ac:dyDescent="0.25">
      <c r="A139" s="89"/>
      <c r="B139" s="347" t="s">
        <v>92</v>
      </c>
      <c r="C139" s="348"/>
      <c r="D139" s="148"/>
      <c r="E139" s="110"/>
      <c r="F139" s="42"/>
      <c r="I139" s="34"/>
    </row>
    <row r="140" spans="1:18" s="32" customFormat="1" ht="20.100000000000001" customHeight="1" x14ac:dyDescent="0.25">
      <c r="A140" s="89"/>
      <c r="B140" s="263" t="s">
        <v>260</v>
      </c>
      <c r="C140" s="264"/>
      <c r="D140" s="135">
        <v>6.4999999999999997E-3</v>
      </c>
      <c r="E140" s="110">
        <f>TRUNC(D140*E138,2)</f>
        <v>0</v>
      </c>
      <c r="F140" s="42"/>
      <c r="I140" s="34"/>
      <c r="L140" s="44"/>
    </row>
    <row r="141" spans="1:18" s="32" customFormat="1" ht="20.100000000000001" customHeight="1" x14ac:dyDescent="0.25">
      <c r="A141" s="89"/>
      <c r="B141" s="263" t="s">
        <v>261</v>
      </c>
      <c r="C141" s="264"/>
      <c r="D141" s="135">
        <v>0.03</v>
      </c>
      <c r="E141" s="110">
        <f>TRUNC(D141*E138,2)</f>
        <v>0</v>
      </c>
      <c r="F141" s="42"/>
      <c r="I141" s="34"/>
    </row>
    <row r="142" spans="1:18" s="32" customFormat="1" ht="20.100000000000001" customHeight="1" x14ac:dyDescent="0.25">
      <c r="A142" s="89"/>
      <c r="B142" s="349" t="s">
        <v>226</v>
      </c>
      <c r="C142" s="350"/>
      <c r="D142" s="149"/>
      <c r="E142" s="110"/>
      <c r="F142" s="42"/>
      <c r="I142" s="34"/>
    </row>
    <row r="143" spans="1:18" s="32" customFormat="1" ht="20.100000000000001" customHeight="1" x14ac:dyDescent="0.25">
      <c r="A143" s="89"/>
      <c r="B143" s="349" t="s">
        <v>227</v>
      </c>
      <c r="C143" s="350"/>
      <c r="D143" s="147"/>
      <c r="E143" s="110"/>
      <c r="F143" s="42"/>
      <c r="I143" s="34"/>
      <c r="P143" s="41"/>
      <c r="Q143" s="41"/>
      <c r="R143" s="41"/>
    </row>
    <row r="144" spans="1:18" s="32" customFormat="1" ht="20.100000000000001" customHeight="1" x14ac:dyDescent="0.25">
      <c r="A144" s="89"/>
      <c r="B144" s="263" t="s">
        <v>262</v>
      </c>
      <c r="C144" s="264"/>
      <c r="D144" s="150">
        <v>0.05</v>
      </c>
      <c r="E144" s="151">
        <f>TRUNC(D144*E138,2)</f>
        <v>0</v>
      </c>
      <c r="F144" s="42"/>
      <c r="I144" s="34"/>
      <c r="P144" s="41"/>
      <c r="Q144" s="41"/>
      <c r="R144" s="41"/>
    </row>
    <row r="145" spans="1:18" s="32" customFormat="1" ht="20.100000000000001" customHeight="1" x14ac:dyDescent="0.25">
      <c r="A145" s="351" t="s">
        <v>93</v>
      </c>
      <c r="B145" s="352"/>
      <c r="C145" s="353"/>
      <c r="D145" s="156">
        <f>SUM(D140:D144)</f>
        <v>8.6499999999999994E-2</v>
      </c>
      <c r="E145" s="115">
        <f>SUM(E140:E144)</f>
        <v>0</v>
      </c>
      <c r="F145" s="42"/>
      <c r="G145" s="41"/>
      <c r="H145" s="41"/>
      <c r="I145" s="34"/>
      <c r="P145" s="41"/>
      <c r="Q145" s="41"/>
      <c r="R145" s="41"/>
    </row>
    <row r="146" spans="1:18" s="41" customFormat="1" ht="20.100000000000001" customHeight="1" x14ac:dyDescent="0.25">
      <c r="A146" s="283" t="s">
        <v>94</v>
      </c>
      <c r="B146" s="314"/>
      <c r="C146" s="314"/>
      <c r="D146" s="284"/>
      <c r="E146" s="157">
        <f>E135+E136+E145</f>
        <v>0</v>
      </c>
      <c r="F146" s="42"/>
      <c r="I146" s="34"/>
      <c r="P146" s="32"/>
      <c r="Q146" s="32"/>
      <c r="R146" s="32"/>
    </row>
    <row r="147" spans="1:18" s="41" customFormat="1" ht="20.100000000000001" customHeight="1" x14ac:dyDescent="0.25">
      <c r="A147" s="331" t="s">
        <v>146</v>
      </c>
      <c r="B147" s="332"/>
      <c r="C147" s="332"/>
      <c r="D147" s="333"/>
      <c r="E147" s="159">
        <f>E146</f>
        <v>0</v>
      </c>
      <c r="F147" s="50"/>
      <c r="I147" s="40"/>
      <c r="K147" s="35"/>
      <c r="L147" s="35"/>
      <c r="P147" s="32"/>
      <c r="Q147" s="32"/>
      <c r="R147" s="32"/>
    </row>
    <row r="148" spans="1:18" s="41" customFormat="1" ht="20.100000000000001" customHeight="1" x14ac:dyDescent="0.25">
      <c r="A148" s="334" t="s">
        <v>326</v>
      </c>
      <c r="B148" s="335"/>
      <c r="C148" s="335"/>
      <c r="D148" s="335"/>
      <c r="E148" s="336"/>
      <c r="F148" s="42"/>
      <c r="G148" s="90"/>
      <c r="H148" s="90"/>
      <c r="I148" s="34"/>
      <c r="P148" s="32"/>
      <c r="Q148" s="32"/>
      <c r="R148" s="32"/>
    </row>
    <row r="149" spans="1:18" s="32" customFormat="1" ht="20.100000000000001" customHeight="1" x14ac:dyDescent="0.25">
      <c r="A149" s="337" t="s">
        <v>147</v>
      </c>
      <c r="B149" s="338"/>
      <c r="C149" s="338"/>
      <c r="D149" s="339"/>
      <c r="E149" s="121" t="s">
        <v>121</v>
      </c>
      <c r="F149" s="42"/>
      <c r="G149" s="90"/>
      <c r="H149" s="90"/>
      <c r="I149" s="34"/>
    </row>
    <row r="150" spans="1:18" s="32" customFormat="1" ht="20.100000000000001" customHeight="1" x14ac:dyDescent="0.25">
      <c r="A150" s="59" t="s">
        <v>3</v>
      </c>
      <c r="B150" s="263" t="s">
        <v>327</v>
      </c>
      <c r="C150" s="306"/>
      <c r="D150" s="264"/>
      <c r="E150" s="110">
        <f>E48</f>
        <v>0</v>
      </c>
      <c r="F150" s="42"/>
      <c r="G150" s="90"/>
      <c r="H150" s="90"/>
      <c r="I150" s="34"/>
      <c r="L150" s="98"/>
    </row>
    <row r="151" spans="1:18" s="32" customFormat="1" ht="20.100000000000001" customHeight="1" x14ac:dyDescent="0.25">
      <c r="A151" s="59" t="s">
        <v>5</v>
      </c>
      <c r="B151" s="263" t="s">
        <v>95</v>
      </c>
      <c r="C151" s="306"/>
      <c r="D151" s="264"/>
      <c r="E151" s="110">
        <f>E85</f>
        <v>0</v>
      </c>
      <c r="F151" s="42"/>
      <c r="G151" s="90"/>
      <c r="H151" s="90"/>
      <c r="I151" s="34"/>
      <c r="L151" s="98"/>
    </row>
    <row r="152" spans="1:18" s="32" customFormat="1" ht="20.100000000000001" customHeight="1" x14ac:dyDescent="0.25">
      <c r="A152" s="59" t="s">
        <v>7</v>
      </c>
      <c r="B152" s="263" t="s">
        <v>149</v>
      </c>
      <c r="C152" s="306"/>
      <c r="D152" s="264"/>
      <c r="E152" s="110">
        <f>E94</f>
        <v>0</v>
      </c>
      <c r="F152" s="42"/>
      <c r="G152" s="90"/>
      <c r="H152" s="90"/>
      <c r="I152" s="34"/>
      <c r="L152" s="98"/>
    </row>
    <row r="153" spans="1:18" s="32" customFormat="1" ht="20.100000000000001" customHeight="1" x14ac:dyDescent="0.25">
      <c r="A153" s="59" t="s">
        <v>9</v>
      </c>
      <c r="B153" s="263" t="s">
        <v>96</v>
      </c>
      <c r="C153" s="306"/>
      <c r="D153" s="264"/>
      <c r="E153" s="110">
        <f>E118</f>
        <v>0</v>
      </c>
      <c r="F153" s="42"/>
      <c r="G153" s="90"/>
      <c r="H153" s="90"/>
      <c r="I153" s="34"/>
      <c r="P153" s="46"/>
    </row>
    <row r="154" spans="1:18" s="32" customFormat="1" ht="20.100000000000001" customHeight="1" x14ac:dyDescent="0.25">
      <c r="A154" s="59" t="s">
        <v>33</v>
      </c>
      <c r="B154" s="263" t="s">
        <v>97</v>
      </c>
      <c r="C154" s="306"/>
      <c r="D154" s="264"/>
      <c r="E154" s="110">
        <f>E126</f>
        <v>0</v>
      </c>
      <c r="F154" s="42"/>
      <c r="G154" s="90"/>
      <c r="H154" s="90"/>
      <c r="I154" s="34"/>
      <c r="P154" s="94"/>
      <c r="Q154" s="41"/>
      <c r="R154" s="41"/>
    </row>
    <row r="155" spans="1:18" s="32" customFormat="1" ht="20.100000000000001" customHeight="1" x14ac:dyDescent="0.25">
      <c r="A155" s="283" t="s">
        <v>148</v>
      </c>
      <c r="B155" s="314"/>
      <c r="C155" s="314"/>
      <c r="D155" s="284"/>
      <c r="E155" s="115">
        <f>SUM(E150:E154)</f>
        <v>0</v>
      </c>
      <c r="F155" s="42"/>
      <c r="G155" s="90"/>
      <c r="H155" s="90"/>
      <c r="I155" s="34"/>
      <c r="L155" s="46"/>
      <c r="P155" s="1"/>
      <c r="Q155" s="1"/>
      <c r="R155" s="1"/>
    </row>
    <row r="156" spans="1:18" s="32" customFormat="1" ht="20.100000000000001" customHeight="1" thickBot="1" x14ac:dyDescent="0.3">
      <c r="A156" s="145" t="s">
        <v>36</v>
      </c>
      <c r="B156" s="324" t="s">
        <v>328</v>
      </c>
      <c r="C156" s="325"/>
      <c r="D156" s="326"/>
      <c r="E156" s="151">
        <f>E147</f>
        <v>0</v>
      </c>
      <c r="F156" s="42"/>
      <c r="G156" s="90"/>
      <c r="H156" s="90"/>
      <c r="I156" s="34"/>
      <c r="O156" s="91"/>
      <c r="P156" s="1"/>
      <c r="Q156" s="1"/>
      <c r="R156" s="1"/>
    </row>
    <row r="157" spans="1:18" s="41" customFormat="1" ht="20.100000000000001" customHeight="1" thickBot="1" x14ac:dyDescent="0.3">
      <c r="A157" s="327" t="s">
        <v>98</v>
      </c>
      <c r="B157" s="328"/>
      <c r="C157" s="328"/>
      <c r="D157" s="329"/>
      <c r="E157" s="161">
        <f>E155+E156</f>
        <v>0</v>
      </c>
      <c r="F157" s="92">
        <f>SUM(F40:F156)</f>
        <v>0</v>
      </c>
      <c r="G157" s="90"/>
      <c r="H157" s="90"/>
      <c r="I157" s="34"/>
      <c r="J157" s="330"/>
      <c r="K157" s="330"/>
      <c r="O157" s="93"/>
      <c r="P157" s="1"/>
      <c r="Q157" s="1"/>
      <c r="R157" s="1"/>
    </row>
    <row r="158" spans="1:18" x14ac:dyDescent="0.25">
      <c r="A158" s="1"/>
      <c r="B158" s="104"/>
      <c r="C158" s="104"/>
      <c r="D158" s="49"/>
      <c r="E158" s="35"/>
      <c r="F158" s="32"/>
      <c r="G158" s="90"/>
      <c r="H158" s="90"/>
    </row>
    <row r="159" spans="1:18" x14ac:dyDescent="0.25">
      <c r="A159" s="1"/>
      <c r="B159" s="104"/>
      <c r="C159" s="104"/>
      <c r="D159" s="49"/>
      <c r="E159" s="35"/>
      <c r="F159" s="32"/>
      <c r="G159" s="90"/>
      <c r="H159" s="90"/>
    </row>
    <row r="160" spans="1:18" x14ac:dyDescent="0.25">
      <c r="A160" s="1"/>
      <c r="B160" s="104"/>
      <c r="C160" s="104"/>
      <c r="D160" s="49"/>
      <c r="E160" s="35"/>
      <c r="F160" s="32"/>
      <c r="G160" s="90"/>
      <c r="H160" s="90"/>
    </row>
    <row r="161" spans="1:8" x14ac:dyDescent="0.25">
      <c r="A161" s="1"/>
      <c r="B161" s="104"/>
      <c r="C161" s="104"/>
      <c r="D161" s="49"/>
      <c r="E161" s="35"/>
      <c r="F161" s="32"/>
      <c r="G161" s="90"/>
      <c r="H161" s="90"/>
    </row>
    <row r="162" spans="1:8" x14ac:dyDescent="0.25">
      <c r="A162" s="1"/>
      <c r="B162" s="104"/>
      <c r="C162" s="104"/>
      <c r="D162" s="49"/>
      <c r="E162" s="35"/>
      <c r="F162" s="32"/>
      <c r="G162" s="90"/>
      <c r="H162" s="90"/>
    </row>
    <row r="163" spans="1:8" x14ac:dyDescent="0.25">
      <c r="A163" s="1"/>
      <c r="B163" s="104"/>
      <c r="C163" s="104"/>
      <c r="D163" s="49"/>
      <c r="E163" s="35"/>
      <c r="F163" s="32"/>
      <c r="G163" s="90"/>
      <c r="H163" s="90"/>
    </row>
    <row r="164" spans="1:8" x14ac:dyDescent="0.25">
      <c r="A164" s="1"/>
      <c r="B164" s="104"/>
      <c r="C164" s="104"/>
      <c r="D164" s="49"/>
      <c r="E164" s="35"/>
      <c r="F164" s="32"/>
      <c r="G164" s="90"/>
      <c r="H164" s="90"/>
    </row>
    <row r="165" spans="1:8" x14ac:dyDescent="0.25">
      <c r="A165" s="1"/>
      <c r="B165" s="104"/>
      <c r="C165" s="104"/>
      <c r="D165" s="49"/>
      <c r="E165" s="35"/>
      <c r="F165" s="32"/>
      <c r="G165" s="90"/>
      <c r="H165" s="90"/>
    </row>
    <row r="166" spans="1:8" x14ac:dyDescent="0.25">
      <c r="A166" s="1"/>
      <c r="B166" s="104"/>
      <c r="C166" s="104"/>
      <c r="D166" s="49"/>
      <c r="E166" s="35"/>
      <c r="F166" s="32"/>
      <c r="G166" s="90"/>
      <c r="H166" s="90"/>
    </row>
    <row r="167" spans="1:8" x14ac:dyDescent="0.25">
      <c r="A167" s="1"/>
      <c r="B167" s="104"/>
      <c r="C167" s="104"/>
      <c r="D167" s="49"/>
      <c r="E167" s="35"/>
      <c r="F167" s="32"/>
      <c r="G167" s="90"/>
      <c r="H167" s="90"/>
    </row>
    <row r="168" spans="1:8" x14ac:dyDescent="0.25">
      <c r="A168" s="1"/>
      <c r="B168" s="104"/>
      <c r="C168" s="104"/>
      <c r="D168" s="49"/>
      <c r="E168" s="35"/>
      <c r="F168" s="32"/>
      <c r="G168" s="32"/>
      <c r="H168" s="32"/>
    </row>
    <row r="169" spans="1:8" x14ac:dyDescent="0.25">
      <c r="A169" s="1"/>
      <c r="B169" s="104"/>
      <c r="C169" s="104"/>
      <c r="D169" s="49"/>
      <c r="E169" s="35"/>
      <c r="F169" s="32"/>
      <c r="G169" s="32"/>
      <c r="H169" s="32"/>
    </row>
    <row r="170" spans="1:8" x14ac:dyDescent="0.25">
      <c r="A170" s="1"/>
      <c r="B170" s="104"/>
      <c r="C170" s="104"/>
      <c r="D170" s="49"/>
      <c r="E170" s="35"/>
      <c r="F170" s="32"/>
      <c r="G170" s="32"/>
      <c r="H170" s="32"/>
    </row>
    <row r="171" spans="1:8" x14ac:dyDescent="0.25">
      <c r="A171" s="1"/>
      <c r="B171" s="104"/>
      <c r="C171" s="104"/>
      <c r="D171" s="49"/>
      <c r="E171" s="35"/>
      <c r="F171" s="32"/>
      <c r="G171" s="32"/>
      <c r="H171" s="32"/>
    </row>
    <row r="172" spans="1:8" x14ac:dyDescent="0.25">
      <c r="A172" s="1"/>
      <c r="B172" s="104"/>
      <c r="C172" s="104"/>
      <c r="D172" s="49"/>
      <c r="E172" s="35"/>
      <c r="F172" s="32"/>
      <c r="G172" s="32"/>
      <c r="H172" s="32"/>
    </row>
    <row r="173" spans="1:8" x14ac:dyDescent="0.25">
      <c r="A173" s="1"/>
      <c r="B173" s="104"/>
      <c r="C173" s="104"/>
      <c r="D173" s="49"/>
      <c r="E173" s="35"/>
      <c r="F173" s="32"/>
      <c r="G173" s="32"/>
      <c r="H173" s="32"/>
    </row>
    <row r="174" spans="1:8" x14ac:dyDescent="0.25">
      <c r="A174" s="1"/>
      <c r="B174" s="104"/>
      <c r="C174" s="104"/>
      <c r="D174" s="49"/>
      <c r="E174" s="35"/>
      <c r="F174" s="32"/>
      <c r="G174" s="32"/>
      <c r="H174" s="32"/>
    </row>
    <row r="175" spans="1:8" x14ac:dyDescent="0.25">
      <c r="A175" s="1"/>
      <c r="B175" s="104"/>
      <c r="C175" s="104"/>
      <c r="D175" s="49"/>
      <c r="E175" s="35"/>
      <c r="F175" s="32"/>
      <c r="G175" s="32"/>
      <c r="H175" s="32"/>
    </row>
    <row r="176" spans="1:8" x14ac:dyDescent="0.25">
      <c r="A176" s="1"/>
      <c r="B176" s="104"/>
      <c r="C176" s="104"/>
      <c r="D176" s="49"/>
      <c r="E176" s="35"/>
      <c r="F176" s="32"/>
      <c r="G176" s="32"/>
      <c r="H176" s="32"/>
    </row>
    <row r="177" spans="1:8" x14ac:dyDescent="0.25">
      <c r="A177" s="1"/>
      <c r="B177" s="104"/>
      <c r="C177" s="104"/>
      <c r="D177" s="49"/>
      <c r="E177" s="35"/>
      <c r="F177" s="32"/>
      <c r="G177" s="32"/>
      <c r="H177" s="32"/>
    </row>
    <row r="178" spans="1:8" x14ac:dyDescent="0.25">
      <c r="A178" s="1"/>
      <c r="B178" s="104"/>
      <c r="C178" s="104"/>
      <c r="D178" s="49"/>
      <c r="E178" s="35"/>
      <c r="F178" s="32"/>
      <c r="G178" s="32"/>
      <c r="H178" s="32"/>
    </row>
    <row r="179" spans="1:8" x14ac:dyDescent="0.25">
      <c r="A179" s="1"/>
      <c r="B179" s="104"/>
      <c r="C179" s="104"/>
      <c r="D179" s="49"/>
      <c r="E179" s="35"/>
      <c r="F179" s="32"/>
      <c r="G179" s="32"/>
      <c r="H179" s="32"/>
    </row>
    <row r="180" spans="1:8" x14ac:dyDescent="0.25">
      <c r="A180" s="1"/>
      <c r="B180" s="104"/>
      <c r="C180" s="104"/>
      <c r="D180" s="49"/>
      <c r="E180" s="35"/>
      <c r="F180" s="32"/>
      <c r="G180" s="32"/>
      <c r="H180" s="32"/>
    </row>
    <row r="181" spans="1:8" x14ac:dyDescent="0.25">
      <c r="A181" s="1"/>
      <c r="B181" s="104"/>
      <c r="C181" s="104"/>
      <c r="D181" s="49"/>
      <c r="E181" s="35"/>
      <c r="F181" s="32"/>
      <c r="G181" s="32"/>
      <c r="H181" s="32"/>
    </row>
    <row r="182" spans="1:8" x14ac:dyDescent="0.25">
      <c r="A182" s="1"/>
      <c r="B182" s="104"/>
      <c r="C182" s="104"/>
      <c r="D182" s="49"/>
      <c r="E182" s="35"/>
      <c r="F182" s="32"/>
      <c r="G182" s="32"/>
      <c r="H182" s="32"/>
    </row>
    <row r="183" spans="1:8" x14ac:dyDescent="0.25">
      <c r="A183" s="1"/>
      <c r="B183" s="104"/>
      <c r="C183" s="104"/>
      <c r="D183" s="49"/>
      <c r="E183" s="35"/>
      <c r="F183" s="32"/>
      <c r="G183" s="32"/>
      <c r="H183" s="32"/>
    </row>
    <row r="184" spans="1:8" x14ac:dyDescent="0.25">
      <c r="A184" s="1"/>
      <c r="B184" s="104"/>
      <c r="C184" s="104"/>
      <c r="D184" s="49"/>
      <c r="E184" s="35"/>
      <c r="F184" s="32"/>
      <c r="G184" s="32"/>
      <c r="H184" s="32"/>
    </row>
    <row r="185" spans="1:8" x14ac:dyDescent="0.25">
      <c r="A185" s="1"/>
      <c r="B185" s="104"/>
      <c r="C185" s="104"/>
      <c r="D185" s="49"/>
      <c r="E185" s="35"/>
      <c r="F185" s="32"/>
      <c r="G185" s="32"/>
      <c r="H185" s="32"/>
    </row>
    <row r="186" spans="1:8" x14ac:dyDescent="0.25">
      <c r="A186" s="1"/>
      <c r="B186" s="104"/>
      <c r="C186" s="104"/>
      <c r="D186" s="49"/>
      <c r="E186" s="35"/>
      <c r="F186" s="32"/>
      <c r="G186" s="32"/>
      <c r="H186" s="32"/>
    </row>
    <row r="187" spans="1:8" x14ac:dyDescent="0.25">
      <c r="A187" s="1"/>
      <c r="B187" s="104"/>
      <c r="C187" s="104"/>
      <c r="D187" s="49"/>
      <c r="E187" s="35"/>
      <c r="F187" s="32"/>
      <c r="G187" s="32"/>
      <c r="H187" s="32"/>
    </row>
    <row r="188" spans="1:8" x14ac:dyDescent="0.25">
      <c r="A188" s="1"/>
      <c r="B188" s="104"/>
      <c r="C188" s="104"/>
      <c r="D188" s="49"/>
      <c r="E188" s="35"/>
      <c r="F188" s="32"/>
      <c r="G188" s="32"/>
      <c r="H188" s="32"/>
    </row>
    <row r="189" spans="1:8" x14ac:dyDescent="0.25">
      <c r="A189" s="1"/>
      <c r="B189" s="104"/>
      <c r="C189" s="104"/>
      <c r="D189" s="49"/>
      <c r="E189" s="35"/>
      <c r="F189" s="32"/>
      <c r="G189" s="32"/>
      <c r="H189" s="32"/>
    </row>
    <row r="190" spans="1:8" x14ac:dyDescent="0.25">
      <c r="A190" s="1"/>
      <c r="B190" s="104"/>
      <c r="C190" s="104"/>
      <c r="D190" s="49"/>
      <c r="E190" s="35"/>
      <c r="F190" s="32"/>
      <c r="G190" s="32"/>
      <c r="H190" s="32"/>
    </row>
    <row r="191" spans="1:8" x14ac:dyDescent="0.25">
      <c r="A191" s="1"/>
      <c r="B191" s="104"/>
      <c r="C191" s="104"/>
      <c r="D191" s="49"/>
      <c r="E191" s="35"/>
      <c r="F191" s="32"/>
      <c r="G191" s="32"/>
      <c r="H191" s="32"/>
    </row>
    <row r="192" spans="1:8" x14ac:dyDescent="0.25">
      <c r="A192" s="1"/>
      <c r="B192" s="104"/>
      <c r="C192" s="104"/>
      <c r="D192" s="49"/>
      <c r="E192" s="35"/>
      <c r="F192" s="32"/>
      <c r="G192" s="32"/>
      <c r="H192" s="32"/>
    </row>
    <row r="193" spans="1:8" x14ac:dyDescent="0.25">
      <c r="A193" s="1"/>
      <c r="B193" s="104"/>
      <c r="C193" s="104"/>
      <c r="D193" s="49"/>
      <c r="E193" s="35"/>
      <c r="F193" s="32"/>
      <c r="G193" s="32"/>
      <c r="H193" s="32"/>
    </row>
    <row r="194" spans="1:8" x14ac:dyDescent="0.25">
      <c r="A194" s="1"/>
      <c r="B194" s="104"/>
      <c r="C194" s="104"/>
      <c r="D194" s="49"/>
      <c r="E194" s="35"/>
      <c r="F194" s="32"/>
      <c r="G194" s="32"/>
      <c r="H194" s="32"/>
    </row>
    <row r="195" spans="1:8" x14ac:dyDescent="0.25">
      <c r="A195" s="1"/>
      <c r="B195" s="104"/>
      <c r="C195" s="104"/>
      <c r="D195" s="49"/>
      <c r="E195" s="35"/>
      <c r="F195" s="32"/>
      <c r="G195" s="32"/>
      <c r="H195" s="32"/>
    </row>
    <row r="196" spans="1:8" x14ac:dyDescent="0.25">
      <c r="A196" s="1"/>
      <c r="B196" s="104"/>
      <c r="C196" s="104"/>
      <c r="D196" s="49"/>
      <c r="E196" s="35"/>
      <c r="F196" s="32"/>
      <c r="G196" s="32"/>
      <c r="H196" s="32"/>
    </row>
    <row r="197" spans="1:8" x14ac:dyDescent="0.25">
      <c r="A197" s="1"/>
      <c r="B197" s="104"/>
      <c r="C197" s="104"/>
      <c r="D197" s="49"/>
      <c r="E197" s="35"/>
      <c r="F197" s="32"/>
      <c r="G197" s="32"/>
      <c r="H197" s="32"/>
    </row>
    <row r="198" spans="1:8" x14ac:dyDescent="0.25">
      <c r="A198" s="1"/>
      <c r="B198" s="104"/>
      <c r="C198" s="104"/>
      <c r="D198" s="49"/>
      <c r="E198" s="35"/>
      <c r="F198" s="32"/>
      <c r="G198" s="32"/>
      <c r="H198" s="32"/>
    </row>
    <row r="199" spans="1:8" x14ac:dyDescent="0.25">
      <c r="A199" s="1"/>
      <c r="B199" s="104"/>
      <c r="C199" s="104"/>
      <c r="D199" s="49"/>
      <c r="E199" s="35"/>
      <c r="F199" s="32"/>
      <c r="G199" s="32"/>
      <c r="H199" s="32"/>
    </row>
    <row r="200" spans="1:8" x14ac:dyDescent="0.25">
      <c r="A200" s="1"/>
      <c r="B200" s="104"/>
      <c r="C200" s="104"/>
      <c r="D200" s="49"/>
      <c r="E200" s="35"/>
      <c r="F200" s="32"/>
      <c r="G200" s="32"/>
      <c r="H200" s="32"/>
    </row>
    <row r="201" spans="1:8" x14ac:dyDescent="0.25">
      <c r="A201" s="1"/>
      <c r="B201" s="104"/>
      <c r="C201" s="104"/>
      <c r="D201" s="49"/>
      <c r="E201" s="35"/>
      <c r="F201" s="32"/>
      <c r="G201" s="32"/>
      <c r="H201" s="32"/>
    </row>
    <row r="202" spans="1:8" x14ac:dyDescent="0.25">
      <c r="A202" s="1"/>
      <c r="B202" s="104"/>
      <c r="C202" s="104"/>
      <c r="D202" s="49"/>
      <c r="E202" s="35"/>
      <c r="F202" s="32"/>
      <c r="G202" s="32"/>
      <c r="H202" s="32"/>
    </row>
    <row r="203" spans="1:8" x14ac:dyDescent="0.25">
      <c r="A203" s="1"/>
      <c r="B203" s="104"/>
      <c r="C203" s="104"/>
      <c r="D203" s="49"/>
      <c r="E203" s="35"/>
      <c r="F203" s="32"/>
      <c r="G203" s="32"/>
      <c r="H203" s="32"/>
    </row>
    <row r="204" spans="1:8" x14ac:dyDescent="0.25">
      <c r="A204" s="1"/>
      <c r="B204" s="104"/>
      <c r="C204" s="104"/>
      <c r="D204" s="49"/>
      <c r="E204" s="35"/>
      <c r="F204" s="32"/>
      <c r="G204" s="32"/>
      <c r="H204" s="32"/>
    </row>
    <row r="205" spans="1:8" x14ac:dyDescent="0.25">
      <c r="A205" s="1"/>
      <c r="B205" s="104"/>
      <c r="C205" s="104"/>
      <c r="D205" s="49"/>
      <c r="E205" s="35"/>
      <c r="F205" s="32"/>
      <c r="G205" s="32"/>
      <c r="H205" s="32"/>
    </row>
    <row r="206" spans="1:8" x14ac:dyDescent="0.25">
      <c r="A206" s="1"/>
      <c r="B206" s="104"/>
      <c r="C206" s="104"/>
      <c r="D206" s="49"/>
      <c r="E206" s="35"/>
      <c r="F206" s="32"/>
      <c r="G206" s="32"/>
      <c r="H206" s="32"/>
    </row>
    <row r="207" spans="1:8" x14ac:dyDescent="0.25">
      <c r="A207" s="1"/>
      <c r="B207" s="104"/>
      <c r="C207" s="104"/>
      <c r="D207" s="49"/>
      <c r="E207" s="35"/>
      <c r="F207" s="32"/>
      <c r="G207" s="32"/>
      <c r="H207" s="32"/>
    </row>
    <row r="208" spans="1:8" x14ac:dyDescent="0.25">
      <c r="A208" s="1"/>
      <c r="B208" s="104"/>
      <c r="C208" s="104"/>
      <c r="D208" s="49"/>
      <c r="E208" s="35"/>
      <c r="F208" s="32"/>
      <c r="G208" s="32"/>
      <c r="H208" s="32"/>
    </row>
    <row r="209" spans="1:8" x14ac:dyDescent="0.25">
      <c r="A209" s="1"/>
      <c r="B209" s="104"/>
      <c r="C209" s="104"/>
      <c r="D209" s="49"/>
      <c r="E209" s="35"/>
      <c r="F209" s="32"/>
      <c r="G209" s="32"/>
      <c r="H209" s="32"/>
    </row>
    <row r="210" spans="1:8" x14ac:dyDescent="0.25">
      <c r="A210" s="1"/>
      <c r="B210" s="104"/>
      <c r="C210" s="104"/>
      <c r="D210" s="49"/>
      <c r="E210" s="35"/>
      <c r="F210" s="32"/>
      <c r="G210" s="32"/>
      <c r="H210" s="32"/>
    </row>
    <row r="211" spans="1:8" x14ac:dyDescent="0.25">
      <c r="A211" s="1"/>
      <c r="B211" s="104"/>
      <c r="C211" s="104"/>
      <c r="D211" s="49"/>
      <c r="E211" s="35"/>
      <c r="F211" s="32"/>
      <c r="G211" s="32"/>
      <c r="H211" s="32"/>
    </row>
    <row r="212" spans="1:8" x14ac:dyDescent="0.25">
      <c r="A212" s="1"/>
      <c r="B212" s="104"/>
      <c r="C212" s="104"/>
      <c r="D212" s="49"/>
      <c r="E212" s="35"/>
      <c r="F212" s="32"/>
      <c r="G212" s="32"/>
      <c r="H212" s="32"/>
    </row>
    <row r="213" spans="1:8" x14ac:dyDescent="0.25">
      <c r="A213" s="1"/>
      <c r="B213" s="104"/>
      <c r="C213" s="104"/>
      <c r="D213" s="49"/>
      <c r="E213" s="35"/>
      <c r="F213" s="32"/>
      <c r="G213" s="32"/>
      <c r="H213" s="32"/>
    </row>
    <row r="214" spans="1:8" x14ac:dyDescent="0.25">
      <c r="A214" s="1"/>
      <c r="B214" s="104"/>
      <c r="C214" s="104"/>
      <c r="D214" s="49"/>
      <c r="E214" s="35"/>
      <c r="F214" s="32"/>
      <c r="G214" s="32"/>
      <c r="H214" s="32"/>
    </row>
    <row r="215" spans="1:8" x14ac:dyDescent="0.25">
      <c r="A215" s="1"/>
      <c r="B215" s="104"/>
      <c r="C215" s="104"/>
      <c r="D215" s="49"/>
      <c r="E215" s="35"/>
      <c r="F215" s="32"/>
      <c r="G215" s="32"/>
      <c r="H215" s="32"/>
    </row>
    <row r="216" spans="1:8" x14ac:dyDescent="0.25">
      <c r="A216" s="1"/>
      <c r="B216" s="104"/>
      <c r="C216" s="104"/>
      <c r="D216" s="49"/>
      <c r="E216" s="35"/>
      <c r="F216" s="32"/>
      <c r="G216" s="32"/>
      <c r="H216" s="32"/>
    </row>
    <row r="217" spans="1:8" x14ac:dyDescent="0.25">
      <c r="A217" s="1"/>
      <c r="B217" s="104"/>
      <c r="C217" s="104"/>
      <c r="D217" s="49"/>
      <c r="E217" s="35"/>
      <c r="F217" s="32"/>
      <c r="G217" s="32"/>
      <c r="H217" s="32"/>
    </row>
    <row r="218" spans="1:8" x14ac:dyDescent="0.25">
      <c r="A218" s="1"/>
      <c r="B218" s="104"/>
      <c r="C218" s="104"/>
      <c r="D218" s="49"/>
      <c r="E218" s="35"/>
      <c r="F218" s="32"/>
      <c r="G218" s="32"/>
      <c r="H218" s="32"/>
    </row>
    <row r="219" spans="1:8" x14ac:dyDescent="0.25">
      <c r="A219" s="1"/>
      <c r="B219" s="104"/>
      <c r="C219" s="104"/>
      <c r="D219" s="49"/>
      <c r="E219" s="35"/>
      <c r="F219" s="32"/>
      <c r="G219" s="32"/>
      <c r="H219" s="32"/>
    </row>
    <row r="220" spans="1:8" x14ac:dyDescent="0.25">
      <c r="A220" s="1"/>
      <c r="B220" s="104"/>
      <c r="C220" s="104"/>
      <c r="D220" s="49"/>
      <c r="E220" s="35"/>
      <c r="F220" s="32"/>
      <c r="G220" s="32"/>
      <c r="H220" s="32"/>
    </row>
    <row r="221" spans="1:8" x14ac:dyDescent="0.25">
      <c r="A221" s="1"/>
      <c r="B221" s="104"/>
      <c r="C221" s="104"/>
      <c r="D221" s="49"/>
      <c r="E221" s="35"/>
      <c r="F221" s="32"/>
      <c r="G221" s="32"/>
      <c r="H221" s="32"/>
    </row>
    <row r="222" spans="1:8" x14ac:dyDescent="0.25">
      <c r="A222" s="1"/>
      <c r="B222" s="104"/>
      <c r="C222" s="104"/>
      <c r="D222" s="49"/>
      <c r="E222" s="35"/>
      <c r="F222" s="32"/>
      <c r="G222" s="32"/>
      <c r="H222" s="32"/>
    </row>
    <row r="223" spans="1:8" x14ac:dyDescent="0.25">
      <c r="A223" s="1"/>
      <c r="B223" s="104"/>
      <c r="C223" s="104"/>
      <c r="D223" s="49"/>
      <c r="E223" s="35"/>
      <c r="F223" s="32"/>
      <c r="G223" s="32"/>
      <c r="H223" s="32"/>
    </row>
    <row r="224" spans="1:8" x14ac:dyDescent="0.25">
      <c r="A224" s="1"/>
      <c r="B224" s="104"/>
      <c r="C224" s="104"/>
      <c r="D224" s="49"/>
      <c r="E224" s="35"/>
      <c r="F224" s="32"/>
      <c r="G224" s="32"/>
      <c r="H224" s="32"/>
    </row>
    <row r="225" spans="1:8" x14ac:dyDescent="0.25">
      <c r="A225" s="1"/>
      <c r="B225" s="104"/>
      <c r="C225" s="104"/>
      <c r="D225" s="49"/>
      <c r="E225" s="35"/>
      <c r="F225" s="32"/>
      <c r="G225" s="32"/>
      <c r="H225" s="32"/>
    </row>
    <row r="226" spans="1:8" x14ac:dyDescent="0.25">
      <c r="A226" s="1"/>
      <c r="B226" s="104"/>
      <c r="C226" s="104"/>
      <c r="D226" s="49"/>
      <c r="E226" s="35"/>
      <c r="F226" s="32"/>
      <c r="G226" s="32"/>
      <c r="H226" s="32"/>
    </row>
    <row r="227" spans="1:8" x14ac:dyDescent="0.25">
      <c r="A227" s="1"/>
      <c r="B227" s="104"/>
      <c r="C227" s="104"/>
      <c r="D227" s="49"/>
      <c r="E227" s="35"/>
      <c r="F227" s="32"/>
      <c r="G227" s="32"/>
      <c r="H227" s="32"/>
    </row>
    <row r="228" spans="1:8" x14ac:dyDescent="0.25">
      <c r="A228" s="1"/>
      <c r="B228" s="104"/>
      <c r="C228" s="104"/>
      <c r="D228" s="49"/>
      <c r="E228" s="35"/>
      <c r="F228" s="32"/>
      <c r="G228" s="32"/>
      <c r="H228" s="32"/>
    </row>
    <row r="229" spans="1:8" x14ac:dyDescent="0.25">
      <c r="A229" s="1"/>
      <c r="B229" s="104"/>
      <c r="C229" s="104"/>
      <c r="D229" s="49"/>
      <c r="E229" s="35"/>
      <c r="F229" s="32"/>
      <c r="G229" s="32"/>
      <c r="H229" s="32"/>
    </row>
    <row r="230" spans="1:8" x14ac:dyDescent="0.25">
      <c r="A230" s="1"/>
      <c r="B230" s="104"/>
      <c r="C230" s="104"/>
      <c r="D230" s="49"/>
      <c r="E230" s="35"/>
      <c r="F230" s="32"/>
      <c r="G230" s="32"/>
      <c r="H230" s="32"/>
    </row>
    <row r="231" spans="1:8" x14ac:dyDescent="0.25">
      <c r="A231" s="1"/>
      <c r="B231" s="104"/>
      <c r="C231" s="104"/>
      <c r="D231" s="49"/>
      <c r="E231" s="35"/>
      <c r="F231" s="32"/>
      <c r="G231" s="32"/>
      <c r="H231" s="32"/>
    </row>
    <row r="232" spans="1:8" x14ac:dyDescent="0.25">
      <c r="A232" s="1"/>
      <c r="B232" s="104"/>
      <c r="C232" s="104"/>
      <c r="D232" s="49"/>
      <c r="E232" s="35"/>
      <c r="F232" s="32"/>
      <c r="G232" s="32"/>
      <c r="H232" s="32"/>
    </row>
    <row r="233" spans="1:8" x14ac:dyDescent="0.25">
      <c r="A233" s="1"/>
      <c r="B233" s="104"/>
      <c r="C233" s="104"/>
      <c r="D233" s="49"/>
      <c r="E233" s="35"/>
      <c r="F233" s="32"/>
      <c r="G233" s="32"/>
      <c r="H233" s="32"/>
    </row>
    <row r="234" spans="1:8" x14ac:dyDescent="0.25">
      <c r="A234" s="1"/>
      <c r="B234" s="104"/>
      <c r="C234" s="104"/>
      <c r="D234" s="49"/>
      <c r="E234" s="35"/>
      <c r="F234" s="32"/>
      <c r="G234" s="32"/>
      <c r="H234" s="32"/>
    </row>
    <row r="235" spans="1:8" x14ac:dyDescent="0.25">
      <c r="A235" s="1"/>
      <c r="B235" s="104"/>
      <c r="C235" s="104"/>
      <c r="D235" s="49"/>
      <c r="E235" s="35"/>
      <c r="F235" s="32"/>
      <c r="G235" s="32"/>
      <c r="H235" s="32"/>
    </row>
    <row r="236" spans="1:8" x14ac:dyDescent="0.25">
      <c r="A236" s="1"/>
      <c r="B236" s="104"/>
      <c r="C236" s="104"/>
      <c r="D236" s="49"/>
      <c r="E236" s="35"/>
      <c r="F236" s="32"/>
      <c r="G236" s="32"/>
      <c r="H236" s="32"/>
    </row>
    <row r="237" spans="1:8" x14ac:dyDescent="0.25">
      <c r="A237" s="1"/>
      <c r="B237" s="104"/>
      <c r="C237" s="104"/>
      <c r="D237" s="49"/>
      <c r="E237" s="35"/>
      <c r="F237" s="32"/>
      <c r="G237" s="32"/>
      <c r="H237" s="32"/>
    </row>
    <row r="238" spans="1:8" x14ac:dyDescent="0.25">
      <c r="A238" s="1"/>
      <c r="B238" s="104"/>
      <c r="C238" s="104"/>
      <c r="D238" s="49"/>
      <c r="E238" s="35"/>
      <c r="F238" s="32"/>
      <c r="G238" s="32"/>
      <c r="H238" s="32"/>
    </row>
    <row r="239" spans="1:8" x14ac:dyDescent="0.25">
      <c r="A239" s="1"/>
      <c r="B239" s="104"/>
      <c r="C239" s="104"/>
      <c r="D239" s="49"/>
      <c r="E239" s="35"/>
      <c r="F239" s="32"/>
      <c r="G239" s="32"/>
      <c r="H239" s="32"/>
    </row>
    <row r="240" spans="1:8" x14ac:dyDescent="0.25">
      <c r="A240" s="1"/>
      <c r="B240" s="104"/>
      <c r="C240" s="104"/>
      <c r="D240" s="49"/>
      <c r="E240" s="35"/>
      <c r="F240" s="32"/>
      <c r="G240" s="32"/>
      <c r="H240" s="32"/>
    </row>
    <row r="241" spans="1:8" x14ac:dyDescent="0.25">
      <c r="A241" s="1"/>
      <c r="B241" s="104"/>
      <c r="C241" s="104"/>
      <c r="D241" s="49"/>
      <c r="E241" s="35"/>
      <c r="F241" s="32"/>
      <c r="G241" s="32"/>
      <c r="H241" s="32"/>
    </row>
    <row r="242" spans="1:8" x14ac:dyDescent="0.25">
      <c r="A242" s="1"/>
      <c r="B242" s="104"/>
      <c r="C242" s="104"/>
      <c r="D242" s="49"/>
      <c r="E242" s="35"/>
      <c r="F242" s="32"/>
      <c r="G242" s="32"/>
      <c r="H242" s="32"/>
    </row>
    <row r="243" spans="1:8" x14ac:dyDescent="0.25">
      <c r="A243" s="1"/>
      <c r="B243" s="104"/>
      <c r="C243" s="104"/>
      <c r="D243" s="49"/>
      <c r="E243" s="35"/>
      <c r="F243" s="32"/>
      <c r="G243" s="32"/>
      <c r="H243" s="32"/>
    </row>
    <row r="244" spans="1:8" x14ac:dyDescent="0.25">
      <c r="A244" s="1"/>
      <c r="B244" s="104"/>
      <c r="C244" s="104"/>
      <c r="D244" s="49"/>
      <c r="E244" s="35"/>
      <c r="F244" s="32"/>
      <c r="G244" s="32"/>
      <c r="H244" s="32"/>
    </row>
    <row r="245" spans="1:8" x14ac:dyDescent="0.25">
      <c r="A245" s="1"/>
      <c r="B245" s="104"/>
      <c r="C245" s="104"/>
      <c r="D245" s="49"/>
      <c r="E245" s="35"/>
      <c r="F245" s="32"/>
      <c r="G245" s="32"/>
      <c r="H245" s="32"/>
    </row>
    <row r="246" spans="1:8" x14ac:dyDescent="0.25">
      <c r="A246" s="1"/>
      <c r="B246" s="104"/>
      <c r="C246" s="104"/>
      <c r="D246" s="49"/>
      <c r="E246" s="35"/>
      <c r="F246" s="32"/>
      <c r="G246" s="32"/>
      <c r="H246" s="32"/>
    </row>
    <row r="247" spans="1:8" x14ac:dyDescent="0.25">
      <c r="A247" s="1"/>
      <c r="B247" s="104"/>
      <c r="C247" s="104"/>
      <c r="D247" s="49"/>
      <c r="E247" s="35"/>
      <c r="F247" s="32"/>
      <c r="G247" s="32"/>
      <c r="H247" s="32"/>
    </row>
    <row r="248" spans="1:8" x14ac:dyDescent="0.25">
      <c r="A248" s="1"/>
      <c r="B248" s="104"/>
      <c r="C248" s="104"/>
      <c r="D248" s="49"/>
      <c r="E248" s="35"/>
      <c r="F248" s="32"/>
      <c r="G248" s="32"/>
      <c r="H248" s="32"/>
    </row>
    <row r="249" spans="1:8" x14ac:dyDescent="0.25">
      <c r="A249" s="1"/>
      <c r="B249" s="104"/>
      <c r="C249" s="104"/>
      <c r="D249" s="49"/>
      <c r="E249" s="35"/>
      <c r="F249" s="32"/>
      <c r="G249" s="32"/>
      <c r="H249" s="32"/>
    </row>
    <row r="250" spans="1:8" x14ac:dyDescent="0.25">
      <c r="A250" s="1"/>
      <c r="B250" s="104"/>
      <c r="C250" s="104"/>
      <c r="D250" s="49"/>
      <c r="E250" s="35"/>
      <c r="F250" s="32"/>
      <c r="G250" s="32"/>
      <c r="H250" s="32"/>
    </row>
    <row r="251" spans="1:8" x14ac:dyDescent="0.25">
      <c r="A251" s="1"/>
      <c r="B251" s="104"/>
      <c r="C251" s="104"/>
      <c r="D251" s="49"/>
      <c r="E251" s="35"/>
      <c r="F251" s="32"/>
      <c r="G251" s="32"/>
      <c r="H251" s="32"/>
    </row>
    <row r="252" spans="1:8" x14ac:dyDescent="0.25">
      <c r="A252" s="1"/>
      <c r="B252" s="104"/>
      <c r="C252" s="104"/>
      <c r="D252" s="49"/>
      <c r="E252" s="35"/>
      <c r="F252" s="32"/>
      <c r="G252" s="32"/>
      <c r="H252" s="32"/>
    </row>
    <row r="253" spans="1:8" x14ac:dyDescent="0.25">
      <c r="A253" s="1"/>
      <c r="B253" s="104"/>
      <c r="C253" s="104"/>
      <c r="D253" s="49"/>
      <c r="E253" s="35"/>
      <c r="F253" s="32"/>
      <c r="G253" s="32"/>
      <c r="H253" s="32"/>
    </row>
    <row r="254" spans="1:8" x14ac:dyDescent="0.25">
      <c r="A254" s="1"/>
      <c r="B254" s="104"/>
      <c r="C254" s="104"/>
      <c r="D254" s="49"/>
      <c r="E254" s="35"/>
      <c r="F254" s="32"/>
      <c r="G254" s="32"/>
      <c r="H254" s="32"/>
    </row>
    <row r="255" spans="1:8" x14ac:dyDescent="0.25">
      <c r="A255" s="1"/>
      <c r="B255" s="104"/>
      <c r="C255" s="104"/>
      <c r="D255" s="49"/>
      <c r="E255" s="35"/>
      <c r="F255" s="32"/>
      <c r="G255" s="32"/>
      <c r="H255" s="32"/>
    </row>
    <row r="256" spans="1:8" x14ac:dyDescent="0.25">
      <c r="A256" s="1"/>
      <c r="B256" s="104"/>
      <c r="C256" s="104"/>
      <c r="D256" s="49"/>
      <c r="E256" s="35"/>
      <c r="F256" s="32"/>
      <c r="G256" s="32"/>
      <c r="H256" s="32"/>
    </row>
    <row r="257" spans="1:8" x14ac:dyDescent="0.25">
      <c r="A257" s="1"/>
      <c r="B257" s="104"/>
      <c r="C257" s="104"/>
      <c r="D257" s="49"/>
      <c r="E257" s="35"/>
      <c r="F257" s="32"/>
      <c r="G257" s="32"/>
      <c r="H257" s="32"/>
    </row>
    <row r="258" spans="1:8" x14ac:dyDescent="0.25">
      <c r="A258" s="1"/>
      <c r="B258" s="104"/>
      <c r="C258" s="104"/>
      <c r="D258" s="49"/>
      <c r="E258" s="35"/>
      <c r="F258" s="32"/>
      <c r="G258" s="32"/>
      <c r="H258" s="32"/>
    </row>
    <row r="259" spans="1:8" x14ac:dyDescent="0.25">
      <c r="A259" s="1"/>
      <c r="B259" s="104"/>
      <c r="C259" s="104"/>
      <c r="D259" s="49"/>
      <c r="E259" s="35"/>
      <c r="F259" s="32"/>
      <c r="G259" s="32"/>
      <c r="H259" s="32"/>
    </row>
    <row r="260" spans="1:8" x14ac:dyDescent="0.25">
      <c r="A260" s="1"/>
      <c r="B260" s="104"/>
      <c r="C260" s="104"/>
      <c r="D260" s="49"/>
      <c r="E260" s="35"/>
      <c r="F260" s="32"/>
      <c r="G260" s="32"/>
      <c r="H260" s="32"/>
    </row>
    <row r="261" spans="1:8" x14ac:dyDescent="0.25">
      <c r="A261" s="1"/>
      <c r="B261" s="104"/>
      <c r="C261" s="104"/>
      <c r="D261" s="49"/>
      <c r="E261" s="35"/>
      <c r="F261" s="32"/>
      <c r="G261" s="32"/>
      <c r="H261" s="32"/>
    </row>
    <row r="262" spans="1:8" x14ac:dyDescent="0.25">
      <c r="A262" s="1"/>
      <c r="B262" s="104"/>
      <c r="C262" s="104"/>
      <c r="D262" s="49"/>
      <c r="E262" s="35"/>
      <c r="F262" s="32"/>
      <c r="G262" s="32"/>
      <c r="H262" s="32"/>
    </row>
    <row r="263" spans="1:8" x14ac:dyDescent="0.25">
      <c r="A263" s="1"/>
      <c r="B263" s="104"/>
      <c r="C263" s="104"/>
      <c r="D263" s="49"/>
      <c r="E263" s="35"/>
      <c r="F263" s="32"/>
      <c r="G263" s="32"/>
      <c r="H263" s="32"/>
    </row>
    <row r="264" spans="1:8" x14ac:dyDescent="0.25">
      <c r="A264" s="1"/>
      <c r="B264" s="104"/>
      <c r="C264" s="104"/>
      <c r="D264" s="49"/>
      <c r="E264" s="35"/>
      <c r="F264" s="32"/>
      <c r="G264" s="32"/>
      <c r="H264" s="32"/>
    </row>
    <row r="265" spans="1:8" x14ac:dyDescent="0.25">
      <c r="A265" s="1"/>
      <c r="B265" s="104"/>
      <c r="C265" s="104"/>
      <c r="D265" s="49"/>
      <c r="E265" s="35"/>
      <c r="F265" s="32"/>
      <c r="G265" s="32"/>
      <c r="H265" s="32"/>
    </row>
    <row r="266" spans="1:8" x14ac:dyDescent="0.25">
      <c r="A266" s="1"/>
      <c r="B266" s="104"/>
      <c r="C266" s="104"/>
      <c r="D266" s="49"/>
      <c r="E266" s="35"/>
      <c r="F266" s="32"/>
      <c r="G266" s="32"/>
      <c r="H266" s="32"/>
    </row>
    <row r="267" spans="1:8" x14ac:dyDescent="0.25">
      <c r="A267" s="1"/>
      <c r="B267" s="104"/>
      <c r="C267" s="104"/>
      <c r="D267" s="49"/>
      <c r="E267" s="35"/>
      <c r="F267" s="32"/>
      <c r="G267" s="32"/>
      <c r="H267" s="32"/>
    </row>
    <row r="268" spans="1:8" x14ac:dyDescent="0.25">
      <c r="A268" s="1"/>
      <c r="B268" s="104"/>
      <c r="C268" s="104"/>
      <c r="D268" s="49"/>
      <c r="E268" s="35"/>
      <c r="F268" s="32"/>
      <c r="G268" s="32"/>
      <c r="H268" s="32"/>
    </row>
    <row r="269" spans="1:8" x14ac:dyDescent="0.25">
      <c r="A269" s="1"/>
      <c r="B269" s="104"/>
      <c r="C269" s="104"/>
      <c r="D269" s="49"/>
      <c r="E269" s="35"/>
      <c r="F269" s="32"/>
      <c r="G269" s="32"/>
      <c r="H269" s="32"/>
    </row>
    <row r="270" spans="1:8" x14ac:dyDescent="0.25">
      <c r="A270" s="1"/>
      <c r="B270" s="104"/>
      <c r="C270" s="104"/>
      <c r="D270" s="49"/>
      <c r="E270" s="35"/>
      <c r="F270" s="32"/>
      <c r="G270" s="32"/>
      <c r="H270" s="32"/>
    </row>
    <row r="271" spans="1:8" x14ac:dyDescent="0.25">
      <c r="A271" s="1"/>
      <c r="B271" s="104"/>
      <c r="C271" s="104"/>
      <c r="D271" s="49"/>
      <c r="E271" s="35"/>
      <c r="F271" s="32"/>
      <c r="G271" s="32"/>
      <c r="H271" s="32"/>
    </row>
    <row r="272" spans="1:8" x14ac:dyDescent="0.25">
      <c r="A272" s="1"/>
      <c r="B272" s="104"/>
      <c r="C272" s="104"/>
      <c r="D272" s="49"/>
      <c r="E272" s="35"/>
      <c r="F272" s="32"/>
      <c r="G272" s="32"/>
      <c r="H272" s="32"/>
    </row>
    <row r="273" spans="1:8" x14ac:dyDescent="0.25">
      <c r="A273" s="1"/>
      <c r="B273" s="104"/>
      <c r="C273" s="104"/>
      <c r="D273" s="49"/>
      <c r="E273" s="35"/>
      <c r="F273" s="32"/>
      <c r="G273" s="32"/>
      <c r="H273" s="32"/>
    </row>
    <row r="274" spans="1:8" x14ac:dyDescent="0.25">
      <c r="A274" s="1"/>
      <c r="B274" s="104"/>
      <c r="C274" s="104"/>
      <c r="D274" s="49"/>
      <c r="E274" s="35"/>
      <c r="F274" s="32"/>
      <c r="G274" s="32"/>
      <c r="H274" s="32"/>
    </row>
    <row r="275" spans="1:8" x14ac:dyDescent="0.25">
      <c r="A275" s="1"/>
      <c r="B275" s="104"/>
      <c r="C275" s="104"/>
      <c r="D275" s="49"/>
      <c r="E275" s="35"/>
      <c r="F275" s="32"/>
      <c r="G275" s="32"/>
      <c r="H275" s="32"/>
    </row>
    <row r="276" spans="1:8" x14ac:dyDescent="0.25">
      <c r="A276" s="1"/>
      <c r="B276" s="104"/>
      <c r="C276" s="104"/>
      <c r="D276" s="49"/>
      <c r="E276" s="35"/>
      <c r="F276" s="32"/>
      <c r="G276" s="32"/>
      <c r="H276" s="32"/>
    </row>
    <row r="277" spans="1:8" x14ac:dyDescent="0.25">
      <c r="A277" s="1"/>
      <c r="B277" s="104"/>
      <c r="C277" s="104"/>
      <c r="D277" s="49"/>
      <c r="E277" s="35"/>
      <c r="F277" s="32"/>
      <c r="G277" s="32"/>
      <c r="H277" s="32"/>
    </row>
    <row r="278" spans="1:8" x14ac:dyDescent="0.25">
      <c r="A278" s="1"/>
      <c r="B278" s="104"/>
      <c r="C278" s="104"/>
      <c r="D278" s="49"/>
      <c r="E278" s="35"/>
      <c r="F278" s="32"/>
      <c r="G278" s="32"/>
      <c r="H278" s="32"/>
    </row>
    <row r="279" spans="1:8" x14ac:dyDescent="0.25">
      <c r="A279" s="1"/>
      <c r="B279" s="104"/>
      <c r="C279" s="104"/>
      <c r="D279" s="49"/>
      <c r="E279" s="35"/>
      <c r="F279" s="32"/>
      <c r="G279" s="32"/>
      <c r="H279" s="32"/>
    </row>
    <row r="280" spans="1:8" x14ac:dyDescent="0.25">
      <c r="A280" s="1"/>
      <c r="B280" s="104"/>
      <c r="C280" s="104"/>
      <c r="D280" s="49"/>
      <c r="E280" s="35"/>
      <c r="F280" s="32"/>
      <c r="G280" s="32"/>
      <c r="H280" s="32"/>
    </row>
    <row r="281" spans="1:8" x14ac:dyDescent="0.25">
      <c r="A281" s="1"/>
      <c r="B281" s="104"/>
      <c r="C281" s="104"/>
      <c r="D281" s="49"/>
      <c r="E281" s="35"/>
      <c r="F281" s="32"/>
      <c r="G281" s="32"/>
      <c r="H281" s="32"/>
    </row>
    <row r="282" spans="1:8" x14ac:dyDescent="0.25">
      <c r="A282" s="1"/>
      <c r="B282" s="104"/>
      <c r="C282" s="104"/>
      <c r="D282" s="49"/>
      <c r="E282" s="35"/>
      <c r="F282" s="32"/>
      <c r="G282" s="32"/>
      <c r="H282" s="32"/>
    </row>
    <row r="283" spans="1:8" x14ac:dyDescent="0.25">
      <c r="A283" s="1"/>
      <c r="B283" s="104"/>
      <c r="C283" s="104"/>
      <c r="D283" s="49"/>
      <c r="E283" s="35"/>
      <c r="F283" s="32"/>
      <c r="G283" s="32"/>
      <c r="H283" s="32"/>
    </row>
    <row r="284" spans="1:8" x14ac:dyDescent="0.25">
      <c r="A284" s="1"/>
      <c r="B284" s="104"/>
      <c r="C284" s="104"/>
      <c r="D284" s="49"/>
      <c r="E284" s="35"/>
      <c r="F284" s="32"/>
      <c r="G284" s="32"/>
      <c r="H284" s="32"/>
    </row>
    <row r="285" spans="1:8" x14ac:dyDescent="0.25">
      <c r="A285" s="1"/>
      <c r="B285" s="104"/>
      <c r="C285" s="104"/>
      <c r="D285" s="49"/>
      <c r="E285" s="35"/>
      <c r="F285" s="32"/>
      <c r="G285" s="32"/>
      <c r="H285" s="32"/>
    </row>
    <row r="286" spans="1:8" x14ac:dyDescent="0.25">
      <c r="A286" s="1"/>
      <c r="B286" s="104"/>
      <c r="C286" s="104"/>
      <c r="D286" s="49"/>
      <c r="E286" s="35"/>
      <c r="F286" s="32"/>
      <c r="G286" s="32"/>
      <c r="H286" s="32"/>
    </row>
    <row r="287" spans="1:8" x14ac:dyDescent="0.25">
      <c r="A287" s="1"/>
      <c r="B287" s="104"/>
      <c r="C287" s="104"/>
      <c r="D287" s="49"/>
      <c r="E287" s="35"/>
      <c r="F287" s="32"/>
      <c r="G287" s="32"/>
      <c r="H287" s="32"/>
    </row>
    <row r="288" spans="1:8" x14ac:dyDescent="0.25">
      <c r="A288" s="1"/>
      <c r="B288" s="104"/>
      <c r="C288" s="104"/>
      <c r="D288" s="49"/>
      <c r="E288" s="35"/>
      <c r="F288" s="32"/>
      <c r="G288" s="32"/>
      <c r="H288" s="32"/>
    </row>
    <row r="289" spans="1:8" x14ac:dyDescent="0.25">
      <c r="A289" s="1"/>
      <c r="B289" s="104"/>
      <c r="C289" s="104"/>
      <c r="D289" s="49"/>
      <c r="E289" s="35"/>
      <c r="F289" s="32"/>
      <c r="G289" s="32"/>
      <c r="H289" s="32"/>
    </row>
    <row r="290" spans="1:8" x14ac:dyDescent="0.25">
      <c r="A290" s="1"/>
      <c r="B290" s="104"/>
      <c r="C290" s="104"/>
      <c r="D290" s="49"/>
      <c r="E290" s="35"/>
      <c r="F290" s="32"/>
      <c r="G290" s="32"/>
      <c r="H290" s="32"/>
    </row>
    <row r="291" spans="1:8" x14ac:dyDescent="0.25">
      <c r="A291" s="1"/>
      <c r="B291" s="104"/>
      <c r="C291" s="104"/>
      <c r="D291" s="49"/>
      <c r="E291" s="35"/>
      <c r="F291" s="32"/>
      <c r="G291" s="32"/>
      <c r="H291" s="32"/>
    </row>
    <row r="292" spans="1:8" x14ac:dyDescent="0.25">
      <c r="A292" s="1"/>
      <c r="B292" s="104"/>
      <c r="C292" s="104"/>
      <c r="D292" s="49"/>
      <c r="E292" s="35"/>
      <c r="F292" s="32"/>
      <c r="G292" s="32"/>
      <c r="H292" s="32"/>
    </row>
    <row r="293" spans="1:8" x14ac:dyDescent="0.25">
      <c r="A293" s="1"/>
      <c r="B293" s="104"/>
      <c r="C293" s="104"/>
      <c r="D293" s="49"/>
      <c r="E293" s="35"/>
      <c r="F293" s="32"/>
      <c r="G293" s="32"/>
      <c r="H293" s="32"/>
    </row>
    <row r="294" spans="1:8" x14ac:dyDescent="0.25">
      <c r="A294" s="1"/>
      <c r="B294" s="104"/>
      <c r="C294" s="104"/>
      <c r="D294" s="49"/>
      <c r="E294" s="35"/>
      <c r="F294" s="32"/>
      <c r="G294" s="32"/>
      <c r="H294" s="32"/>
    </row>
    <row r="295" spans="1:8" x14ac:dyDescent="0.25">
      <c r="A295" s="1"/>
      <c r="B295" s="104"/>
      <c r="C295" s="104"/>
      <c r="D295" s="49"/>
      <c r="E295" s="35"/>
      <c r="F295" s="32"/>
      <c r="G295" s="32"/>
      <c r="H295" s="32"/>
    </row>
    <row r="296" spans="1:8" x14ac:dyDescent="0.25">
      <c r="A296" s="1"/>
      <c r="B296" s="104"/>
      <c r="C296" s="104"/>
      <c r="D296" s="49"/>
      <c r="E296" s="35"/>
      <c r="F296" s="32"/>
      <c r="G296" s="32"/>
      <c r="H296" s="32"/>
    </row>
    <row r="297" spans="1:8" x14ac:dyDescent="0.25">
      <c r="A297" s="1"/>
      <c r="B297" s="104"/>
      <c r="C297" s="104"/>
      <c r="D297" s="49"/>
      <c r="E297" s="35"/>
      <c r="F297" s="32"/>
      <c r="G297" s="32"/>
      <c r="H297" s="32"/>
    </row>
    <row r="298" spans="1:8" x14ac:dyDescent="0.25">
      <c r="A298" s="1"/>
      <c r="B298" s="104"/>
      <c r="C298" s="104"/>
      <c r="D298" s="49"/>
      <c r="E298" s="35"/>
      <c r="F298" s="32"/>
      <c r="G298" s="32"/>
      <c r="H298" s="32"/>
    </row>
    <row r="299" spans="1:8" x14ac:dyDescent="0.25">
      <c r="A299" s="1"/>
      <c r="B299" s="104"/>
      <c r="C299" s="104"/>
      <c r="D299" s="49"/>
      <c r="E299" s="35"/>
      <c r="F299" s="32"/>
      <c r="G299" s="32"/>
      <c r="H299" s="32"/>
    </row>
    <row r="300" spans="1:8" x14ac:dyDescent="0.25">
      <c r="A300" s="1"/>
      <c r="B300" s="104"/>
      <c r="C300" s="104"/>
      <c r="D300" s="49"/>
      <c r="E300" s="35"/>
      <c r="F300" s="32"/>
      <c r="G300" s="32"/>
      <c r="H300" s="32"/>
    </row>
    <row r="301" spans="1:8" x14ac:dyDescent="0.25">
      <c r="A301" s="1"/>
      <c r="B301" s="104"/>
      <c r="C301" s="104"/>
      <c r="D301" s="49"/>
      <c r="E301" s="35"/>
      <c r="F301" s="32"/>
      <c r="G301" s="32"/>
      <c r="H301" s="32"/>
    </row>
    <row r="302" spans="1:8" x14ac:dyDescent="0.25">
      <c r="A302" s="1"/>
      <c r="B302" s="104"/>
      <c r="C302" s="104"/>
      <c r="D302" s="49"/>
      <c r="E302" s="35"/>
      <c r="F302" s="32"/>
      <c r="G302" s="32"/>
      <c r="H302" s="32"/>
    </row>
    <row r="303" spans="1:8" x14ac:dyDescent="0.25">
      <c r="A303" s="1"/>
      <c r="B303" s="104"/>
      <c r="C303" s="104"/>
      <c r="D303" s="49"/>
      <c r="E303" s="35"/>
      <c r="F303" s="32"/>
      <c r="G303" s="32"/>
      <c r="H303" s="32"/>
    </row>
    <row r="304" spans="1:8" x14ac:dyDescent="0.25">
      <c r="A304" s="1"/>
      <c r="B304" s="104"/>
      <c r="C304" s="104"/>
      <c r="D304" s="49"/>
      <c r="E304" s="35"/>
      <c r="F304" s="32"/>
      <c r="G304" s="32"/>
      <c r="H304" s="32"/>
    </row>
    <row r="305" spans="1:8" x14ac:dyDescent="0.25">
      <c r="A305" s="1"/>
      <c r="B305" s="104"/>
      <c r="C305" s="104"/>
      <c r="D305" s="49"/>
      <c r="E305" s="35"/>
      <c r="F305" s="32"/>
      <c r="G305" s="32"/>
      <c r="H305" s="32"/>
    </row>
    <row r="306" spans="1:8" x14ac:dyDescent="0.25">
      <c r="A306" s="1"/>
      <c r="B306" s="104"/>
      <c r="C306" s="104"/>
      <c r="D306" s="49"/>
      <c r="E306" s="35"/>
      <c r="F306" s="32"/>
      <c r="G306" s="32"/>
      <c r="H306" s="32"/>
    </row>
    <row r="307" spans="1:8" x14ac:dyDescent="0.25">
      <c r="A307" s="1"/>
      <c r="B307" s="104"/>
      <c r="C307" s="104"/>
      <c r="D307" s="49"/>
      <c r="E307" s="35"/>
      <c r="F307" s="32"/>
      <c r="G307" s="32"/>
      <c r="H307" s="32"/>
    </row>
    <row r="308" spans="1:8" x14ac:dyDescent="0.25">
      <c r="A308" s="1"/>
      <c r="B308" s="104"/>
      <c r="C308" s="104"/>
      <c r="D308" s="49"/>
      <c r="E308" s="35"/>
      <c r="F308" s="32"/>
      <c r="G308" s="32"/>
      <c r="H308" s="32"/>
    </row>
    <row r="309" spans="1:8" x14ac:dyDescent="0.25">
      <c r="A309" s="1"/>
      <c r="B309" s="104"/>
      <c r="C309" s="104"/>
      <c r="D309" s="49"/>
      <c r="E309" s="35"/>
      <c r="F309" s="32"/>
      <c r="G309" s="32"/>
      <c r="H309" s="32"/>
    </row>
    <row r="310" spans="1:8" x14ac:dyDescent="0.25">
      <c r="A310" s="1"/>
      <c r="B310" s="104"/>
      <c r="C310" s="104"/>
      <c r="D310" s="49"/>
      <c r="E310" s="35"/>
      <c r="F310" s="32"/>
      <c r="G310" s="32"/>
      <c r="H310" s="32"/>
    </row>
    <row r="311" spans="1:8" x14ac:dyDescent="0.25">
      <c r="A311" s="1"/>
      <c r="B311" s="104"/>
      <c r="C311" s="104"/>
      <c r="D311" s="49"/>
      <c r="E311" s="35"/>
      <c r="F311" s="32"/>
      <c r="G311" s="32"/>
      <c r="H311" s="32"/>
    </row>
    <row r="312" spans="1:8" x14ac:dyDescent="0.25">
      <c r="A312" s="1"/>
      <c r="B312" s="104"/>
      <c r="C312" s="104"/>
      <c r="D312" s="49"/>
      <c r="E312" s="35"/>
      <c r="F312" s="32"/>
      <c r="G312" s="32"/>
      <c r="H312" s="32"/>
    </row>
    <row r="313" spans="1:8" x14ac:dyDescent="0.25">
      <c r="A313" s="1"/>
      <c r="B313" s="104"/>
      <c r="C313" s="104"/>
      <c r="D313" s="49"/>
      <c r="E313" s="35"/>
      <c r="F313" s="32"/>
      <c r="G313" s="32"/>
      <c r="H313" s="32"/>
    </row>
    <row r="314" spans="1:8" x14ac:dyDescent="0.25">
      <c r="A314" s="1"/>
      <c r="B314" s="104"/>
      <c r="C314" s="104"/>
      <c r="D314" s="49"/>
      <c r="E314" s="35"/>
      <c r="F314" s="32"/>
      <c r="G314" s="32"/>
      <c r="H314" s="32"/>
    </row>
    <row r="315" spans="1:8" x14ac:dyDescent="0.25">
      <c r="A315" s="1"/>
      <c r="B315" s="104"/>
      <c r="C315" s="104"/>
      <c r="D315" s="49"/>
      <c r="E315" s="35"/>
      <c r="F315" s="32"/>
      <c r="G315" s="32"/>
      <c r="H315" s="32"/>
    </row>
    <row r="316" spans="1:8" x14ac:dyDescent="0.25">
      <c r="A316" s="1"/>
      <c r="B316" s="104"/>
      <c r="C316" s="104"/>
      <c r="D316" s="49"/>
      <c r="E316" s="35"/>
      <c r="F316" s="32"/>
      <c r="G316" s="32"/>
      <c r="H316" s="32"/>
    </row>
    <row r="317" spans="1:8" x14ac:dyDescent="0.25">
      <c r="A317" s="1"/>
      <c r="B317" s="104"/>
      <c r="C317" s="104"/>
      <c r="D317" s="49"/>
      <c r="E317" s="35"/>
      <c r="F317" s="32"/>
      <c r="G317" s="32"/>
      <c r="H317" s="32"/>
    </row>
    <row r="318" spans="1:8" x14ac:dyDescent="0.25">
      <c r="A318" s="1"/>
      <c r="B318" s="104"/>
      <c r="C318" s="104"/>
      <c r="D318" s="49"/>
      <c r="E318" s="35"/>
      <c r="F318" s="32"/>
      <c r="G318" s="32"/>
      <c r="H318" s="32"/>
    </row>
    <row r="319" spans="1:8" x14ac:dyDescent="0.25">
      <c r="A319" s="1"/>
      <c r="B319" s="104"/>
      <c r="C319" s="104"/>
      <c r="D319" s="49"/>
      <c r="E319" s="35"/>
      <c r="F319" s="32"/>
      <c r="G319" s="32"/>
      <c r="H319" s="32"/>
    </row>
    <row r="320" spans="1:8" x14ac:dyDescent="0.25">
      <c r="A320" s="1"/>
      <c r="B320" s="104"/>
      <c r="C320" s="104"/>
      <c r="D320" s="49"/>
      <c r="E320" s="35"/>
      <c r="F320" s="32"/>
      <c r="G320" s="32"/>
      <c r="H320" s="32"/>
    </row>
    <row r="321" spans="1:8" x14ac:dyDescent="0.25">
      <c r="A321" s="1"/>
      <c r="B321" s="104"/>
      <c r="C321" s="104"/>
      <c r="D321" s="49"/>
      <c r="E321" s="35"/>
      <c r="F321" s="32"/>
      <c r="G321" s="32"/>
      <c r="H321" s="32"/>
    </row>
    <row r="322" spans="1:8" x14ac:dyDescent="0.25">
      <c r="A322" s="1"/>
      <c r="B322" s="104"/>
      <c r="C322" s="104"/>
      <c r="D322" s="49"/>
      <c r="E322" s="35"/>
      <c r="F322" s="32"/>
      <c r="G322" s="32"/>
      <c r="H322" s="32"/>
    </row>
    <row r="323" spans="1:8" x14ac:dyDescent="0.25">
      <c r="A323" s="1"/>
      <c r="B323" s="104"/>
      <c r="C323" s="104"/>
      <c r="D323" s="49"/>
      <c r="E323" s="35"/>
      <c r="F323" s="32"/>
      <c r="G323" s="32"/>
      <c r="H323" s="32"/>
    </row>
    <row r="324" spans="1:8" x14ac:dyDescent="0.25">
      <c r="A324" s="1"/>
      <c r="B324" s="104"/>
      <c r="C324" s="104"/>
      <c r="D324" s="49"/>
      <c r="E324" s="35"/>
      <c r="F324" s="32"/>
      <c r="G324" s="32"/>
      <c r="H324" s="32"/>
    </row>
    <row r="325" spans="1:8" x14ac:dyDescent="0.25">
      <c r="A325" s="1"/>
      <c r="B325" s="104"/>
      <c r="C325" s="104"/>
      <c r="D325" s="49"/>
      <c r="E325" s="35"/>
      <c r="F325" s="32"/>
      <c r="G325" s="32"/>
      <c r="H325" s="32"/>
    </row>
    <row r="326" spans="1:8" x14ac:dyDescent="0.25">
      <c r="A326" s="1"/>
      <c r="B326" s="104"/>
      <c r="C326" s="104"/>
      <c r="D326" s="49"/>
      <c r="E326" s="35"/>
      <c r="F326" s="32"/>
      <c r="G326" s="32"/>
      <c r="H326" s="32"/>
    </row>
    <row r="327" spans="1:8" x14ac:dyDescent="0.25">
      <c r="A327" s="1"/>
      <c r="B327" s="104"/>
      <c r="C327" s="104"/>
      <c r="D327" s="49"/>
      <c r="E327" s="35"/>
      <c r="F327" s="32"/>
      <c r="G327" s="32"/>
      <c r="H327" s="32"/>
    </row>
    <row r="328" spans="1:8" x14ac:dyDescent="0.25">
      <c r="A328" s="1"/>
      <c r="B328" s="104"/>
      <c r="C328" s="104"/>
      <c r="D328" s="49"/>
      <c r="E328" s="35"/>
      <c r="F328" s="32"/>
      <c r="G328" s="32"/>
      <c r="H328" s="32"/>
    </row>
    <row r="329" spans="1:8" x14ac:dyDescent="0.25">
      <c r="A329" s="1"/>
      <c r="B329" s="104"/>
      <c r="C329" s="104"/>
      <c r="D329" s="49"/>
      <c r="E329" s="35"/>
      <c r="F329" s="32"/>
      <c r="G329" s="32"/>
      <c r="H329" s="32"/>
    </row>
    <row r="330" spans="1:8" x14ac:dyDescent="0.25">
      <c r="A330" s="1"/>
      <c r="B330" s="104"/>
      <c r="C330" s="104"/>
      <c r="D330" s="49"/>
      <c r="E330" s="35"/>
      <c r="F330" s="32"/>
      <c r="G330" s="32"/>
      <c r="H330" s="32"/>
    </row>
    <row r="331" spans="1:8" x14ac:dyDescent="0.25">
      <c r="A331" s="1"/>
      <c r="B331" s="104"/>
      <c r="C331" s="104"/>
      <c r="D331" s="49"/>
      <c r="E331" s="35"/>
      <c r="F331" s="32"/>
      <c r="G331" s="32"/>
      <c r="H331" s="32"/>
    </row>
    <row r="332" spans="1:8" x14ac:dyDescent="0.25">
      <c r="A332" s="1"/>
      <c r="B332" s="104"/>
      <c r="C332" s="104"/>
      <c r="D332" s="49"/>
      <c r="E332" s="35"/>
      <c r="F332" s="32"/>
      <c r="G332" s="32"/>
      <c r="H332" s="32"/>
    </row>
    <row r="333" spans="1:8" x14ac:dyDescent="0.25">
      <c r="A333" s="1"/>
      <c r="B333" s="104"/>
      <c r="C333" s="104"/>
      <c r="D333" s="49"/>
      <c r="E333" s="35"/>
      <c r="F333" s="32"/>
      <c r="G333" s="32"/>
      <c r="H333" s="32"/>
    </row>
    <row r="334" spans="1:8" x14ac:dyDescent="0.25">
      <c r="A334" s="1"/>
      <c r="B334" s="104"/>
      <c r="C334" s="104"/>
      <c r="D334" s="49"/>
      <c r="E334" s="35"/>
      <c r="F334" s="32"/>
      <c r="G334" s="32"/>
      <c r="H334" s="32"/>
    </row>
    <row r="335" spans="1:8" x14ac:dyDescent="0.25">
      <c r="A335" s="1"/>
      <c r="B335" s="104"/>
      <c r="C335" s="104"/>
      <c r="D335" s="49"/>
      <c r="E335" s="35"/>
      <c r="F335" s="32"/>
      <c r="G335" s="32"/>
      <c r="H335" s="32"/>
    </row>
    <row r="336" spans="1:8" x14ac:dyDescent="0.25">
      <c r="A336" s="1"/>
      <c r="B336" s="104"/>
      <c r="C336" s="104"/>
      <c r="D336" s="49"/>
      <c r="E336" s="35"/>
      <c r="F336" s="32"/>
      <c r="G336" s="32"/>
      <c r="H336" s="32"/>
    </row>
    <row r="337" spans="1:8" x14ac:dyDescent="0.25">
      <c r="A337" s="1"/>
      <c r="B337" s="104"/>
      <c r="C337" s="104"/>
      <c r="D337" s="49"/>
      <c r="E337" s="35"/>
      <c r="F337" s="32"/>
      <c r="G337" s="32"/>
      <c r="H337" s="32"/>
    </row>
    <row r="338" spans="1:8" x14ac:dyDescent="0.25">
      <c r="A338" s="1"/>
      <c r="B338" s="104"/>
      <c r="C338" s="104"/>
      <c r="D338" s="49"/>
      <c r="E338" s="35"/>
      <c r="F338" s="32"/>
      <c r="G338" s="32"/>
      <c r="H338" s="32"/>
    </row>
    <row r="339" spans="1:8" x14ac:dyDescent="0.25">
      <c r="A339" s="1"/>
      <c r="B339" s="104"/>
      <c r="C339" s="104"/>
      <c r="D339" s="49"/>
      <c r="E339" s="35"/>
      <c r="F339" s="32"/>
      <c r="G339" s="32"/>
      <c r="H339" s="32"/>
    </row>
    <row r="340" spans="1:8" x14ac:dyDescent="0.25">
      <c r="A340" s="1"/>
      <c r="B340" s="104"/>
      <c r="C340" s="104"/>
      <c r="D340" s="49"/>
      <c r="E340" s="35"/>
      <c r="F340" s="32"/>
      <c r="G340" s="32"/>
      <c r="H340" s="32"/>
    </row>
    <row r="341" spans="1:8" x14ac:dyDescent="0.25">
      <c r="A341" s="1"/>
      <c r="B341" s="104"/>
      <c r="C341" s="104"/>
      <c r="D341" s="49"/>
      <c r="E341" s="35"/>
      <c r="F341" s="32"/>
      <c r="G341" s="32"/>
      <c r="H341" s="32"/>
    </row>
    <row r="342" spans="1:8" x14ac:dyDescent="0.25">
      <c r="A342" s="1"/>
      <c r="B342" s="104"/>
      <c r="C342" s="104"/>
      <c r="D342" s="49"/>
      <c r="E342" s="35"/>
      <c r="F342" s="32"/>
      <c r="G342" s="32"/>
      <c r="H342" s="32"/>
    </row>
    <row r="343" spans="1:8" x14ac:dyDescent="0.25">
      <c r="A343" s="1"/>
      <c r="B343" s="104"/>
      <c r="C343" s="104"/>
      <c r="D343" s="49"/>
      <c r="E343" s="35"/>
      <c r="F343" s="32"/>
      <c r="G343" s="32"/>
      <c r="H343" s="32"/>
    </row>
    <row r="344" spans="1:8" x14ac:dyDescent="0.25">
      <c r="A344" s="1"/>
      <c r="B344" s="104"/>
      <c r="C344" s="104"/>
      <c r="D344" s="49"/>
      <c r="E344" s="35"/>
      <c r="F344" s="32"/>
      <c r="G344" s="32"/>
      <c r="H344" s="32"/>
    </row>
    <row r="345" spans="1:8" x14ac:dyDescent="0.25">
      <c r="A345" s="1"/>
      <c r="B345" s="104"/>
      <c r="C345" s="104"/>
      <c r="D345" s="49"/>
      <c r="E345" s="35"/>
      <c r="F345" s="32"/>
      <c r="G345" s="32"/>
      <c r="H345" s="32"/>
    </row>
    <row r="346" spans="1:8" x14ac:dyDescent="0.25">
      <c r="A346" s="1"/>
      <c r="B346" s="104"/>
      <c r="C346" s="104"/>
      <c r="D346" s="49"/>
      <c r="E346" s="35"/>
      <c r="F346" s="32"/>
      <c r="G346" s="32"/>
      <c r="H346" s="32"/>
    </row>
    <row r="347" spans="1:8" x14ac:dyDescent="0.25">
      <c r="A347" s="1"/>
      <c r="B347" s="104"/>
      <c r="C347" s="104"/>
      <c r="D347" s="49"/>
      <c r="E347" s="35"/>
      <c r="F347" s="32"/>
      <c r="G347" s="32"/>
      <c r="H347" s="32"/>
    </row>
    <row r="348" spans="1:8" x14ac:dyDescent="0.25">
      <c r="A348" s="1"/>
      <c r="B348" s="104"/>
      <c r="C348" s="104"/>
      <c r="D348" s="49"/>
      <c r="E348" s="35"/>
      <c r="F348" s="32"/>
      <c r="G348" s="32"/>
      <c r="H348" s="32"/>
    </row>
    <row r="349" spans="1:8" x14ac:dyDescent="0.25">
      <c r="A349" s="1"/>
      <c r="B349" s="104"/>
      <c r="C349" s="104"/>
      <c r="D349" s="49"/>
      <c r="E349" s="35"/>
      <c r="F349" s="32"/>
      <c r="G349" s="32"/>
      <c r="H349" s="32"/>
    </row>
    <row r="350" spans="1:8" x14ac:dyDescent="0.25">
      <c r="A350" s="1"/>
      <c r="B350" s="104"/>
      <c r="C350" s="104"/>
      <c r="D350" s="49"/>
      <c r="E350" s="35"/>
      <c r="F350" s="32"/>
      <c r="G350" s="32"/>
      <c r="H350" s="32"/>
    </row>
    <row r="351" spans="1:8" x14ac:dyDescent="0.25">
      <c r="A351" s="1"/>
      <c r="B351" s="104"/>
      <c r="C351" s="104"/>
      <c r="D351" s="49"/>
      <c r="E351" s="35"/>
      <c r="F351" s="32"/>
      <c r="G351" s="32"/>
      <c r="H351" s="32"/>
    </row>
    <row r="352" spans="1:8" x14ac:dyDescent="0.25">
      <c r="A352" s="1"/>
      <c r="B352" s="104"/>
      <c r="C352" s="104"/>
      <c r="D352" s="49"/>
      <c r="E352" s="35"/>
      <c r="F352" s="32"/>
      <c r="G352" s="32"/>
      <c r="H352" s="32"/>
    </row>
    <row r="353" spans="1:8" x14ac:dyDescent="0.25">
      <c r="A353" s="1"/>
      <c r="B353" s="104"/>
      <c r="C353" s="104"/>
      <c r="D353" s="49"/>
      <c r="E353" s="35"/>
      <c r="F353" s="32"/>
      <c r="G353" s="32"/>
      <c r="H353" s="32"/>
    </row>
    <row r="354" spans="1:8" x14ac:dyDescent="0.25">
      <c r="A354" s="1"/>
      <c r="B354" s="104"/>
      <c r="C354" s="104"/>
      <c r="D354" s="49"/>
      <c r="E354" s="35"/>
      <c r="F354" s="32"/>
      <c r="G354" s="32"/>
      <c r="H354" s="32"/>
    </row>
    <row r="355" spans="1:8" x14ac:dyDescent="0.25">
      <c r="A355" s="1"/>
      <c r="B355" s="104"/>
      <c r="C355" s="104"/>
      <c r="D355" s="49"/>
      <c r="E355" s="35"/>
      <c r="F355" s="32"/>
      <c r="G355" s="32"/>
      <c r="H355" s="32"/>
    </row>
    <row r="356" spans="1:8" x14ac:dyDescent="0.25">
      <c r="A356" s="1"/>
      <c r="B356" s="104"/>
      <c r="C356" s="104"/>
      <c r="D356" s="49"/>
      <c r="E356" s="35"/>
      <c r="F356" s="32"/>
      <c r="G356" s="32"/>
      <c r="H356" s="32"/>
    </row>
    <row r="357" spans="1:8" x14ac:dyDescent="0.25">
      <c r="A357" s="1"/>
      <c r="B357" s="104"/>
      <c r="C357" s="104"/>
      <c r="D357" s="49"/>
      <c r="E357" s="35"/>
      <c r="F357" s="32"/>
      <c r="G357" s="32"/>
      <c r="H357" s="32"/>
    </row>
    <row r="358" spans="1:8" x14ac:dyDescent="0.25">
      <c r="A358" s="1"/>
      <c r="B358" s="104"/>
      <c r="C358" s="104"/>
      <c r="D358" s="49"/>
      <c r="E358" s="35"/>
      <c r="F358" s="32"/>
      <c r="G358" s="32"/>
      <c r="H358" s="32"/>
    </row>
    <row r="359" spans="1:8" x14ac:dyDescent="0.25">
      <c r="A359" s="1"/>
      <c r="B359" s="104"/>
      <c r="C359" s="104"/>
      <c r="D359" s="49"/>
      <c r="E359" s="35"/>
      <c r="F359" s="32"/>
      <c r="G359" s="32"/>
      <c r="H359" s="32"/>
    </row>
    <row r="360" spans="1:8" x14ac:dyDescent="0.25">
      <c r="A360" s="1"/>
      <c r="B360" s="104"/>
      <c r="C360" s="104"/>
      <c r="D360" s="49"/>
      <c r="E360" s="35"/>
      <c r="F360" s="32"/>
      <c r="G360" s="32"/>
      <c r="H360" s="32"/>
    </row>
    <row r="361" spans="1:8" x14ac:dyDescent="0.25">
      <c r="A361" s="1"/>
      <c r="B361" s="104"/>
      <c r="C361" s="104"/>
      <c r="D361" s="49"/>
      <c r="E361" s="35"/>
      <c r="F361" s="32"/>
      <c r="G361" s="32"/>
      <c r="H361" s="32"/>
    </row>
    <row r="362" spans="1:8" x14ac:dyDescent="0.25">
      <c r="A362" s="1"/>
      <c r="B362" s="104"/>
      <c r="C362" s="104"/>
      <c r="D362" s="49"/>
      <c r="E362" s="35"/>
      <c r="F362" s="32"/>
      <c r="G362" s="32"/>
      <c r="H362" s="32"/>
    </row>
    <row r="363" spans="1:8" x14ac:dyDescent="0.25">
      <c r="A363" s="1"/>
      <c r="B363" s="104"/>
      <c r="C363" s="104"/>
      <c r="D363" s="49"/>
      <c r="E363" s="35"/>
      <c r="F363" s="32"/>
      <c r="G363" s="32"/>
      <c r="H363" s="32"/>
    </row>
    <row r="364" spans="1:8" x14ac:dyDescent="0.25">
      <c r="A364" s="1"/>
      <c r="B364" s="104"/>
      <c r="C364" s="104"/>
      <c r="D364" s="49"/>
      <c r="E364" s="35"/>
      <c r="F364" s="32"/>
      <c r="G364" s="32"/>
      <c r="H364" s="32"/>
    </row>
    <row r="365" spans="1:8" x14ac:dyDescent="0.25">
      <c r="A365" s="1"/>
      <c r="B365" s="104"/>
      <c r="C365" s="104"/>
      <c r="D365" s="49"/>
      <c r="E365" s="35"/>
      <c r="F365" s="32"/>
      <c r="G365" s="32"/>
      <c r="H365" s="32"/>
    </row>
    <row r="366" spans="1:8" x14ac:dyDescent="0.25">
      <c r="A366" s="1"/>
      <c r="B366" s="104"/>
      <c r="C366" s="104"/>
      <c r="D366" s="49"/>
      <c r="E366" s="35"/>
      <c r="F366" s="32"/>
      <c r="G366" s="32"/>
      <c r="H366" s="32"/>
    </row>
    <row r="367" spans="1:8" x14ac:dyDescent="0.25">
      <c r="A367" s="1"/>
      <c r="B367" s="104"/>
      <c r="C367" s="104"/>
      <c r="D367" s="49"/>
      <c r="E367" s="35"/>
      <c r="F367" s="32"/>
      <c r="G367" s="32"/>
      <c r="H367" s="32"/>
    </row>
    <row r="368" spans="1:8" x14ac:dyDescent="0.25">
      <c r="A368" s="1"/>
      <c r="B368" s="104"/>
      <c r="C368" s="104"/>
      <c r="D368" s="49"/>
      <c r="E368" s="35"/>
      <c r="F368" s="32"/>
      <c r="G368" s="32"/>
      <c r="H368" s="32"/>
    </row>
    <row r="369" spans="1:8" x14ac:dyDescent="0.25">
      <c r="A369" s="1"/>
      <c r="B369" s="104"/>
      <c r="C369" s="104"/>
      <c r="D369" s="49"/>
      <c r="E369" s="35"/>
      <c r="F369" s="32"/>
      <c r="G369" s="32"/>
      <c r="H369" s="32"/>
    </row>
    <row r="370" spans="1:8" x14ac:dyDescent="0.25">
      <c r="A370" s="1"/>
      <c r="B370" s="104"/>
      <c r="C370" s="104"/>
      <c r="D370" s="49"/>
      <c r="E370" s="35"/>
      <c r="F370" s="32"/>
      <c r="G370" s="32"/>
      <c r="H370" s="32"/>
    </row>
    <row r="371" spans="1:8" x14ac:dyDescent="0.25">
      <c r="A371" s="1"/>
      <c r="B371" s="104"/>
      <c r="C371" s="104"/>
      <c r="D371" s="49"/>
      <c r="E371" s="35"/>
      <c r="F371" s="32"/>
      <c r="G371" s="32"/>
      <c r="H371" s="32"/>
    </row>
    <row r="372" spans="1:8" x14ac:dyDescent="0.25">
      <c r="A372" s="1"/>
      <c r="B372" s="104"/>
      <c r="C372" s="104"/>
      <c r="D372" s="49"/>
      <c r="E372" s="35"/>
      <c r="F372" s="32"/>
      <c r="G372" s="32"/>
      <c r="H372" s="32"/>
    </row>
    <row r="373" spans="1:8" x14ac:dyDescent="0.25">
      <c r="A373" s="1"/>
      <c r="B373" s="104"/>
      <c r="C373" s="104"/>
      <c r="D373" s="49"/>
      <c r="E373" s="35"/>
      <c r="F373" s="32"/>
      <c r="G373" s="32"/>
      <c r="H373" s="32"/>
    </row>
    <row r="374" spans="1:8" x14ac:dyDescent="0.25">
      <c r="A374" s="1"/>
      <c r="B374" s="104"/>
      <c r="C374" s="104"/>
      <c r="D374" s="49"/>
      <c r="E374" s="35"/>
      <c r="F374" s="32"/>
      <c r="G374" s="32"/>
      <c r="H374" s="32"/>
    </row>
    <row r="375" spans="1:8" x14ac:dyDescent="0.25">
      <c r="A375" s="1"/>
      <c r="B375" s="104"/>
      <c r="C375" s="104"/>
      <c r="D375" s="49"/>
      <c r="E375" s="35"/>
      <c r="F375" s="32"/>
      <c r="G375" s="32"/>
      <c r="H375" s="32"/>
    </row>
    <row r="376" spans="1:8" x14ac:dyDescent="0.25">
      <c r="A376" s="1"/>
      <c r="B376" s="104"/>
      <c r="C376" s="104"/>
      <c r="D376" s="49"/>
      <c r="E376" s="35"/>
      <c r="F376" s="32"/>
      <c r="G376" s="32"/>
      <c r="H376" s="32"/>
    </row>
    <row r="377" spans="1:8" x14ac:dyDescent="0.25">
      <c r="A377" s="1"/>
      <c r="B377" s="104"/>
      <c r="C377" s="104"/>
      <c r="D377" s="49"/>
      <c r="E377" s="35"/>
      <c r="F377" s="32"/>
      <c r="G377" s="32"/>
      <c r="H377" s="32"/>
    </row>
    <row r="378" spans="1:8" x14ac:dyDescent="0.25">
      <c r="A378" s="1"/>
      <c r="B378" s="104"/>
      <c r="C378" s="104"/>
      <c r="D378" s="49"/>
      <c r="E378" s="35"/>
      <c r="F378" s="32"/>
      <c r="G378" s="32"/>
      <c r="H378" s="32"/>
    </row>
    <row r="379" spans="1:8" x14ac:dyDescent="0.25">
      <c r="A379" s="1"/>
      <c r="B379" s="104"/>
      <c r="C379" s="104"/>
      <c r="D379" s="49"/>
      <c r="E379" s="35"/>
      <c r="F379" s="32"/>
      <c r="G379" s="32"/>
      <c r="H379" s="32"/>
    </row>
    <row r="380" spans="1:8" x14ac:dyDescent="0.25">
      <c r="A380" s="1"/>
      <c r="B380" s="104"/>
      <c r="C380" s="104"/>
      <c r="D380" s="49"/>
      <c r="E380" s="35"/>
      <c r="F380" s="32"/>
      <c r="G380" s="32"/>
      <c r="H380" s="32"/>
    </row>
    <row r="381" spans="1:8" x14ac:dyDescent="0.25">
      <c r="A381" s="1"/>
      <c r="B381" s="104"/>
      <c r="C381" s="104"/>
      <c r="D381" s="49"/>
      <c r="E381" s="35"/>
      <c r="F381" s="32"/>
      <c r="G381" s="32"/>
      <c r="H381" s="32"/>
    </row>
    <row r="382" spans="1:8" x14ac:dyDescent="0.25">
      <c r="A382" s="1"/>
      <c r="B382" s="104"/>
      <c r="C382" s="104"/>
      <c r="D382" s="49"/>
      <c r="E382" s="35"/>
      <c r="F382" s="32"/>
      <c r="G382" s="32"/>
      <c r="H382" s="32"/>
    </row>
    <row r="383" spans="1:8" x14ac:dyDescent="0.25">
      <c r="A383" s="1"/>
      <c r="B383" s="104"/>
      <c r="C383" s="104"/>
      <c r="D383" s="49"/>
      <c r="E383" s="35"/>
      <c r="F383" s="32"/>
      <c r="G383" s="32"/>
      <c r="H383" s="32"/>
    </row>
    <row r="384" spans="1:8" x14ac:dyDescent="0.25">
      <c r="A384" s="1"/>
      <c r="B384" s="104"/>
      <c r="C384" s="104"/>
      <c r="D384" s="49"/>
      <c r="E384" s="35"/>
      <c r="F384" s="32"/>
      <c r="G384" s="32"/>
      <c r="H384" s="32"/>
    </row>
    <row r="385" spans="1:8" x14ac:dyDescent="0.25">
      <c r="A385" s="1"/>
      <c r="B385" s="104"/>
      <c r="C385" s="104"/>
      <c r="D385" s="49"/>
      <c r="E385" s="35"/>
      <c r="F385" s="32"/>
      <c r="G385" s="32"/>
      <c r="H385" s="32"/>
    </row>
    <row r="386" spans="1:8" x14ac:dyDescent="0.25">
      <c r="A386" s="1"/>
      <c r="B386" s="104"/>
      <c r="C386" s="104"/>
      <c r="D386" s="49"/>
      <c r="E386" s="35"/>
      <c r="F386" s="32"/>
      <c r="G386" s="32"/>
      <c r="H386" s="32"/>
    </row>
    <row r="387" spans="1:8" x14ac:dyDescent="0.25">
      <c r="A387" s="1"/>
      <c r="B387" s="104"/>
      <c r="C387" s="104"/>
      <c r="D387" s="49"/>
      <c r="E387" s="35"/>
      <c r="F387" s="32"/>
      <c r="G387" s="32"/>
      <c r="H387" s="32"/>
    </row>
    <row r="388" spans="1:8" x14ac:dyDescent="0.25">
      <c r="A388" s="1"/>
      <c r="B388" s="104"/>
      <c r="C388" s="104"/>
      <c r="D388" s="49"/>
      <c r="E388" s="35"/>
      <c r="F388" s="32"/>
      <c r="G388" s="32"/>
      <c r="H388" s="32"/>
    </row>
    <row r="389" spans="1:8" x14ac:dyDescent="0.25">
      <c r="A389" s="1"/>
      <c r="B389" s="104"/>
      <c r="C389" s="104"/>
      <c r="D389" s="49"/>
      <c r="E389" s="35"/>
      <c r="F389" s="32"/>
      <c r="G389" s="32"/>
      <c r="H389" s="32"/>
    </row>
    <row r="390" spans="1:8" x14ac:dyDescent="0.25">
      <c r="A390" s="1"/>
      <c r="B390" s="104"/>
      <c r="C390" s="104"/>
      <c r="D390" s="49"/>
      <c r="E390" s="35"/>
      <c r="F390" s="32"/>
      <c r="G390" s="32"/>
      <c r="H390" s="32"/>
    </row>
    <row r="391" spans="1:8" x14ac:dyDescent="0.25">
      <c r="A391" s="1"/>
      <c r="B391" s="104"/>
      <c r="C391" s="104"/>
      <c r="D391" s="49"/>
      <c r="E391" s="35"/>
      <c r="F391" s="32"/>
      <c r="G391" s="32"/>
      <c r="H391" s="32"/>
    </row>
    <row r="392" spans="1:8" x14ac:dyDescent="0.25">
      <c r="A392" s="1"/>
      <c r="B392" s="104"/>
      <c r="C392" s="104"/>
      <c r="D392" s="49"/>
      <c r="E392" s="35"/>
      <c r="F392" s="32"/>
      <c r="G392" s="32"/>
      <c r="H392" s="32"/>
    </row>
    <row r="393" spans="1:8" x14ac:dyDescent="0.25">
      <c r="A393" s="1"/>
      <c r="B393" s="104"/>
      <c r="C393" s="104"/>
      <c r="D393" s="49"/>
      <c r="E393" s="35"/>
      <c r="F393" s="32"/>
      <c r="G393" s="32"/>
      <c r="H393" s="32"/>
    </row>
    <row r="394" spans="1:8" x14ac:dyDescent="0.25">
      <c r="A394" s="1"/>
      <c r="B394" s="104"/>
      <c r="C394" s="104"/>
      <c r="D394" s="49"/>
      <c r="E394" s="35"/>
      <c r="F394" s="32"/>
      <c r="G394" s="32"/>
      <c r="H394" s="32"/>
    </row>
    <row r="395" spans="1:8" x14ac:dyDescent="0.25">
      <c r="A395" s="1"/>
      <c r="B395" s="104"/>
      <c r="C395" s="104"/>
      <c r="D395" s="49"/>
      <c r="E395" s="35"/>
      <c r="F395" s="32"/>
      <c r="G395" s="32"/>
      <c r="H395" s="32"/>
    </row>
    <row r="396" spans="1:8" x14ac:dyDescent="0.25">
      <c r="A396" s="1"/>
      <c r="B396" s="104"/>
      <c r="C396" s="104"/>
      <c r="D396" s="49"/>
      <c r="E396" s="35"/>
      <c r="F396" s="32"/>
      <c r="G396" s="32"/>
      <c r="H396" s="32"/>
    </row>
    <row r="397" spans="1:8" x14ac:dyDescent="0.25">
      <c r="A397" s="1"/>
      <c r="B397" s="104"/>
      <c r="C397" s="104"/>
      <c r="D397" s="49"/>
      <c r="E397" s="35"/>
      <c r="F397" s="32"/>
      <c r="G397" s="32"/>
      <c r="H397" s="32"/>
    </row>
    <row r="398" spans="1:8" x14ac:dyDescent="0.25">
      <c r="A398" s="1"/>
      <c r="B398" s="104"/>
      <c r="C398" s="104"/>
      <c r="D398" s="49"/>
      <c r="E398" s="35"/>
      <c r="F398" s="32"/>
      <c r="G398" s="32"/>
      <c r="H398" s="32"/>
    </row>
    <row r="399" spans="1:8" x14ac:dyDescent="0.25">
      <c r="A399" s="1"/>
      <c r="B399" s="104"/>
      <c r="C399" s="104"/>
      <c r="D399" s="49"/>
      <c r="E399" s="35"/>
      <c r="F399" s="32"/>
      <c r="G399" s="32"/>
      <c r="H399" s="32"/>
    </row>
    <row r="400" spans="1:8" x14ac:dyDescent="0.25">
      <c r="A400" s="1"/>
      <c r="B400" s="104"/>
      <c r="C400" s="104"/>
      <c r="D400" s="49"/>
      <c r="E400" s="35"/>
      <c r="F400" s="32"/>
      <c r="G400" s="32"/>
      <c r="H400" s="32"/>
    </row>
    <row r="401" spans="1:8" x14ac:dyDescent="0.25">
      <c r="A401" s="1"/>
      <c r="B401" s="104"/>
      <c r="C401" s="104"/>
      <c r="D401" s="49"/>
      <c r="E401" s="35"/>
      <c r="F401" s="32"/>
      <c r="G401" s="32"/>
      <c r="H401" s="32"/>
    </row>
    <row r="402" spans="1:8" x14ac:dyDescent="0.25">
      <c r="A402" s="1"/>
      <c r="B402" s="104"/>
      <c r="C402" s="104"/>
      <c r="D402" s="49"/>
      <c r="E402" s="35"/>
      <c r="F402" s="32"/>
      <c r="G402" s="32"/>
      <c r="H402" s="32"/>
    </row>
    <row r="403" spans="1:8" x14ac:dyDescent="0.25">
      <c r="A403" s="1"/>
      <c r="B403" s="104"/>
      <c r="C403" s="104"/>
      <c r="D403" s="49"/>
      <c r="E403" s="35"/>
      <c r="F403" s="32"/>
      <c r="G403" s="32"/>
      <c r="H403" s="32"/>
    </row>
    <row r="404" spans="1:8" x14ac:dyDescent="0.25">
      <c r="A404" s="1"/>
      <c r="B404" s="104"/>
      <c r="C404" s="104"/>
      <c r="D404" s="49"/>
      <c r="E404" s="35"/>
      <c r="F404" s="32"/>
      <c r="G404" s="32"/>
      <c r="H404" s="32"/>
    </row>
    <row r="405" spans="1:8" x14ac:dyDescent="0.25">
      <c r="A405" s="1"/>
      <c r="B405" s="104"/>
      <c r="C405" s="104"/>
      <c r="D405" s="49"/>
      <c r="E405" s="35"/>
      <c r="F405" s="32"/>
      <c r="G405" s="32"/>
      <c r="H405" s="32"/>
    </row>
    <row r="406" spans="1:8" x14ac:dyDescent="0.25">
      <c r="A406" s="1"/>
      <c r="B406" s="104"/>
      <c r="C406" s="104"/>
      <c r="D406" s="49"/>
      <c r="E406" s="35"/>
      <c r="F406" s="32"/>
      <c r="G406" s="32"/>
      <c r="H406" s="32"/>
    </row>
    <row r="407" spans="1:8" x14ac:dyDescent="0.25">
      <c r="A407" s="1"/>
      <c r="B407" s="104"/>
      <c r="C407" s="104"/>
      <c r="D407" s="49"/>
      <c r="E407" s="35"/>
      <c r="F407" s="32"/>
      <c r="G407" s="32"/>
      <c r="H407" s="32"/>
    </row>
    <row r="408" spans="1:8" x14ac:dyDescent="0.25">
      <c r="A408" s="1"/>
      <c r="B408" s="104"/>
      <c r="C408" s="104"/>
      <c r="D408" s="49"/>
      <c r="E408" s="35"/>
      <c r="F408" s="32"/>
      <c r="G408" s="32"/>
      <c r="H408" s="32"/>
    </row>
    <row r="409" spans="1:8" x14ac:dyDescent="0.25">
      <c r="A409" s="1"/>
      <c r="B409" s="104"/>
      <c r="C409" s="104"/>
      <c r="D409" s="49"/>
      <c r="E409" s="35"/>
      <c r="F409" s="32"/>
      <c r="G409" s="32"/>
      <c r="H409" s="32"/>
    </row>
    <row r="410" spans="1:8" x14ac:dyDescent="0.25">
      <c r="A410" s="1"/>
      <c r="B410" s="104"/>
      <c r="C410" s="104"/>
      <c r="D410" s="49"/>
      <c r="E410" s="35"/>
      <c r="F410" s="32"/>
      <c r="G410" s="32"/>
      <c r="H410" s="32"/>
    </row>
    <row r="411" spans="1:8" x14ac:dyDescent="0.25">
      <c r="A411" s="1"/>
      <c r="B411" s="104"/>
      <c r="C411" s="104"/>
      <c r="D411" s="49"/>
      <c r="E411" s="35"/>
      <c r="F411" s="32"/>
      <c r="G411" s="32"/>
      <c r="H411" s="32"/>
    </row>
    <row r="412" spans="1:8" x14ac:dyDescent="0.25">
      <c r="A412" s="1"/>
      <c r="B412" s="104"/>
      <c r="C412" s="104"/>
      <c r="D412" s="49"/>
      <c r="E412" s="35"/>
      <c r="F412" s="32"/>
      <c r="G412" s="32"/>
      <c r="H412" s="32"/>
    </row>
    <row r="413" spans="1:8" x14ac:dyDescent="0.25">
      <c r="A413" s="1"/>
      <c r="B413" s="104"/>
      <c r="C413" s="104"/>
      <c r="D413" s="49"/>
      <c r="E413" s="35"/>
      <c r="F413" s="32"/>
      <c r="G413" s="32"/>
      <c r="H413" s="32"/>
    </row>
    <row r="414" spans="1:8" x14ac:dyDescent="0.25">
      <c r="A414" s="1"/>
      <c r="B414" s="104"/>
      <c r="C414" s="104"/>
      <c r="D414" s="49"/>
      <c r="E414" s="35"/>
      <c r="F414" s="32"/>
      <c r="G414" s="32"/>
      <c r="H414" s="32"/>
    </row>
    <row r="415" spans="1:8" x14ac:dyDescent="0.25">
      <c r="A415" s="1"/>
      <c r="B415" s="104"/>
      <c r="C415" s="104"/>
      <c r="D415" s="49"/>
      <c r="E415" s="35"/>
      <c r="F415" s="32"/>
      <c r="G415" s="32"/>
      <c r="H415" s="32"/>
    </row>
    <row r="416" spans="1:8" x14ac:dyDescent="0.25">
      <c r="A416" s="1"/>
      <c r="B416" s="104"/>
      <c r="C416" s="104"/>
      <c r="D416" s="49"/>
      <c r="E416" s="35"/>
      <c r="F416" s="32"/>
      <c r="G416" s="32"/>
      <c r="H416" s="32"/>
    </row>
    <row r="417" spans="1:8" x14ac:dyDescent="0.25">
      <c r="A417" s="1"/>
      <c r="B417" s="104"/>
      <c r="C417" s="104"/>
      <c r="D417" s="49"/>
      <c r="E417" s="35"/>
      <c r="F417" s="32"/>
      <c r="G417" s="32"/>
      <c r="H417" s="32"/>
    </row>
    <row r="418" spans="1:8" x14ac:dyDescent="0.25">
      <c r="A418" s="1"/>
      <c r="B418" s="104"/>
      <c r="C418" s="104"/>
      <c r="D418" s="49"/>
      <c r="E418" s="35"/>
      <c r="F418" s="32"/>
      <c r="G418" s="32"/>
      <c r="H418" s="32"/>
    </row>
    <row r="419" spans="1:8" x14ac:dyDescent="0.25">
      <c r="A419" s="1"/>
      <c r="B419" s="104"/>
      <c r="C419" s="104"/>
      <c r="D419" s="49"/>
      <c r="E419" s="35"/>
      <c r="F419" s="32"/>
      <c r="G419" s="32"/>
      <c r="H419" s="32"/>
    </row>
    <row r="420" spans="1:8" x14ac:dyDescent="0.25">
      <c r="A420" s="1"/>
      <c r="B420" s="104"/>
      <c r="C420" s="104"/>
      <c r="D420" s="49"/>
      <c r="E420" s="35"/>
      <c r="F420" s="32"/>
      <c r="G420" s="32"/>
      <c r="H420" s="32"/>
    </row>
    <row r="421" spans="1:8" x14ac:dyDescent="0.25">
      <c r="A421" s="1"/>
      <c r="B421" s="104"/>
      <c r="C421" s="104"/>
      <c r="D421" s="49"/>
      <c r="E421" s="35"/>
      <c r="F421" s="32"/>
      <c r="G421" s="32"/>
      <c r="H421" s="32"/>
    </row>
    <row r="422" spans="1:8" x14ac:dyDescent="0.25">
      <c r="A422" s="1"/>
      <c r="B422" s="104"/>
      <c r="C422" s="104"/>
      <c r="D422" s="49"/>
      <c r="E422" s="35"/>
      <c r="F422" s="32"/>
      <c r="G422" s="32"/>
      <c r="H422" s="32"/>
    </row>
    <row r="423" spans="1:8" x14ac:dyDescent="0.25">
      <c r="A423" s="1"/>
      <c r="B423" s="104"/>
      <c r="C423" s="104"/>
      <c r="D423" s="49"/>
      <c r="E423" s="35"/>
      <c r="F423" s="32"/>
      <c r="G423" s="32"/>
      <c r="H423" s="32"/>
    </row>
    <row r="424" spans="1:8" x14ac:dyDescent="0.25">
      <c r="A424" s="1"/>
      <c r="B424" s="104"/>
      <c r="C424" s="104"/>
      <c r="D424" s="49"/>
      <c r="E424" s="35"/>
      <c r="F424" s="32"/>
      <c r="G424" s="32"/>
      <c r="H424" s="32"/>
    </row>
    <row r="425" spans="1:8" x14ac:dyDescent="0.25">
      <c r="A425" s="1"/>
      <c r="B425" s="104"/>
      <c r="C425" s="104"/>
      <c r="D425" s="49"/>
      <c r="E425" s="35"/>
      <c r="F425" s="32"/>
      <c r="G425" s="32"/>
      <c r="H425" s="32"/>
    </row>
    <row r="426" spans="1:8" x14ac:dyDescent="0.25">
      <c r="A426" s="1"/>
      <c r="B426" s="104"/>
      <c r="C426" s="104"/>
      <c r="D426" s="49"/>
      <c r="E426" s="35"/>
      <c r="F426" s="32"/>
      <c r="G426" s="32"/>
      <c r="H426" s="32"/>
    </row>
    <row r="427" spans="1:8" x14ac:dyDescent="0.25">
      <c r="A427" s="1"/>
      <c r="B427" s="104"/>
      <c r="C427" s="104"/>
      <c r="D427" s="49"/>
      <c r="E427" s="35"/>
      <c r="F427" s="32"/>
      <c r="G427" s="32"/>
      <c r="H427" s="32"/>
    </row>
    <row r="428" spans="1:8" x14ac:dyDescent="0.25">
      <c r="A428" s="1"/>
      <c r="B428" s="104"/>
      <c r="C428" s="104"/>
      <c r="D428" s="49"/>
      <c r="E428" s="35"/>
      <c r="F428" s="32"/>
      <c r="G428" s="32"/>
      <c r="H428" s="32"/>
    </row>
    <row r="429" spans="1:8" x14ac:dyDescent="0.25">
      <c r="A429" s="1"/>
      <c r="B429" s="104"/>
      <c r="C429" s="104"/>
      <c r="D429" s="49"/>
      <c r="E429" s="35"/>
      <c r="F429" s="32"/>
      <c r="G429" s="32"/>
      <c r="H429" s="32"/>
    </row>
    <row r="430" spans="1:8" x14ac:dyDescent="0.25">
      <c r="A430" s="1"/>
      <c r="B430" s="104"/>
      <c r="C430" s="104"/>
      <c r="D430" s="49"/>
      <c r="E430" s="35"/>
      <c r="F430" s="32"/>
      <c r="G430" s="32"/>
      <c r="H430" s="32"/>
    </row>
    <row r="431" spans="1:8" x14ac:dyDescent="0.25">
      <c r="A431" s="1"/>
      <c r="B431" s="104"/>
      <c r="C431" s="104"/>
      <c r="D431" s="49"/>
      <c r="E431" s="35"/>
      <c r="F431" s="32"/>
      <c r="G431" s="32"/>
      <c r="H431" s="32"/>
    </row>
    <row r="432" spans="1:8" x14ac:dyDescent="0.25">
      <c r="A432" s="1"/>
      <c r="B432" s="104"/>
      <c r="C432" s="104"/>
      <c r="D432" s="49"/>
      <c r="E432" s="35"/>
      <c r="F432" s="32"/>
      <c r="G432" s="32"/>
      <c r="H432" s="32"/>
    </row>
    <row r="433" spans="1:8" x14ac:dyDescent="0.25">
      <c r="A433" s="1"/>
      <c r="B433" s="104"/>
      <c r="C433" s="104"/>
      <c r="D433" s="49"/>
      <c r="E433" s="35"/>
      <c r="F433" s="32"/>
      <c r="G433" s="32"/>
      <c r="H433" s="32"/>
    </row>
    <row r="434" spans="1:8" x14ac:dyDescent="0.25">
      <c r="A434" s="1"/>
      <c r="B434" s="104"/>
      <c r="C434" s="104"/>
      <c r="D434" s="49"/>
      <c r="E434" s="35"/>
      <c r="F434" s="32"/>
      <c r="G434" s="32"/>
      <c r="H434" s="32"/>
    </row>
    <row r="435" spans="1:8" x14ac:dyDescent="0.25">
      <c r="A435" s="1"/>
      <c r="B435" s="104"/>
      <c r="C435" s="104"/>
      <c r="D435" s="49"/>
      <c r="E435" s="35"/>
      <c r="F435" s="32"/>
      <c r="G435" s="32"/>
      <c r="H435" s="32"/>
    </row>
    <row r="436" spans="1:8" x14ac:dyDescent="0.25">
      <c r="A436" s="1"/>
      <c r="B436" s="104"/>
      <c r="C436" s="104"/>
      <c r="D436" s="49"/>
      <c r="E436" s="35"/>
      <c r="F436" s="32"/>
      <c r="G436" s="32"/>
      <c r="H436" s="32"/>
    </row>
    <row r="437" spans="1:8" x14ac:dyDescent="0.25">
      <c r="A437" s="1"/>
      <c r="B437" s="104"/>
      <c r="C437" s="104"/>
      <c r="D437" s="49"/>
      <c r="E437" s="35"/>
      <c r="F437" s="32"/>
      <c r="G437" s="32"/>
      <c r="H437" s="32"/>
    </row>
    <row r="438" spans="1:8" x14ac:dyDescent="0.25">
      <c r="A438" s="1"/>
      <c r="B438" s="104"/>
      <c r="C438" s="104"/>
      <c r="D438" s="49"/>
      <c r="E438" s="35"/>
      <c r="F438" s="32"/>
      <c r="G438" s="32"/>
      <c r="H438" s="32"/>
    </row>
    <row r="439" spans="1:8" x14ac:dyDescent="0.25">
      <c r="A439" s="1"/>
      <c r="B439" s="104"/>
      <c r="C439" s="104"/>
      <c r="D439" s="49"/>
      <c r="E439" s="35"/>
      <c r="F439" s="32"/>
      <c r="G439" s="32"/>
      <c r="H439" s="32"/>
    </row>
    <row r="440" spans="1:8" x14ac:dyDescent="0.25">
      <c r="A440" s="1"/>
      <c r="B440" s="104"/>
      <c r="C440" s="104"/>
      <c r="D440" s="49"/>
      <c r="E440" s="35"/>
      <c r="F440" s="32"/>
      <c r="G440" s="32"/>
      <c r="H440" s="32"/>
    </row>
    <row r="441" spans="1:8" x14ac:dyDescent="0.25">
      <c r="A441" s="1"/>
      <c r="B441" s="104"/>
      <c r="C441" s="104"/>
      <c r="D441" s="49"/>
      <c r="E441" s="35"/>
      <c r="F441" s="32"/>
      <c r="G441" s="32"/>
      <c r="H441" s="32"/>
    </row>
    <row r="442" spans="1:8" x14ac:dyDescent="0.25">
      <c r="A442" s="1"/>
      <c r="B442" s="104"/>
      <c r="C442" s="104"/>
      <c r="D442" s="49"/>
      <c r="E442" s="35"/>
      <c r="F442" s="32"/>
      <c r="G442" s="32"/>
      <c r="H442" s="32"/>
    </row>
    <row r="443" spans="1:8" x14ac:dyDescent="0.25">
      <c r="A443" s="1"/>
      <c r="B443" s="104"/>
      <c r="C443" s="104"/>
      <c r="D443" s="49"/>
      <c r="E443" s="35"/>
      <c r="F443" s="32"/>
      <c r="G443" s="32"/>
      <c r="H443" s="32"/>
    </row>
    <row r="444" spans="1:8" x14ac:dyDescent="0.25">
      <c r="A444" s="1"/>
      <c r="B444" s="104"/>
      <c r="C444" s="104"/>
      <c r="D444" s="49"/>
      <c r="E444" s="35"/>
      <c r="F444" s="32"/>
      <c r="G444" s="32"/>
      <c r="H444" s="32"/>
    </row>
    <row r="445" spans="1:8" x14ac:dyDescent="0.25">
      <c r="A445" s="1"/>
      <c r="B445" s="104"/>
      <c r="C445" s="104"/>
      <c r="D445" s="49"/>
      <c r="E445" s="35"/>
      <c r="F445" s="32"/>
      <c r="G445" s="32"/>
      <c r="H445" s="32"/>
    </row>
    <row r="446" spans="1:8" x14ac:dyDescent="0.25">
      <c r="A446" s="1"/>
      <c r="B446" s="104"/>
      <c r="C446" s="104"/>
      <c r="D446" s="49"/>
      <c r="E446" s="35"/>
      <c r="F446" s="32"/>
      <c r="G446" s="32"/>
      <c r="H446" s="32"/>
    </row>
    <row r="447" spans="1:8" x14ac:dyDescent="0.25">
      <c r="A447" s="1"/>
      <c r="B447" s="104"/>
      <c r="C447" s="104"/>
      <c r="D447" s="49"/>
      <c r="E447" s="35"/>
      <c r="F447" s="32"/>
      <c r="G447" s="32"/>
      <c r="H447" s="32"/>
    </row>
    <row r="448" spans="1:8" x14ac:dyDescent="0.25">
      <c r="A448" s="1"/>
      <c r="B448" s="104"/>
      <c r="C448" s="104"/>
      <c r="D448" s="49"/>
      <c r="E448" s="35"/>
      <c r="F448" s="32"/>
      <c r="G448" s="32"/>
      <c r="H448" s="32"/>
    </row>
    <row r="449" spans="1:8" x14ac:dyDescent="0.25">
      <c r="A449" s="1"/>
      <c r="B449" s="104"/>
      <c r="C449" s="104"/>
      <c r="D449" s="49"/>
      <c r="E449" s="35"/>
      <c r="F449" s="32"/>
      <c r="G449" s="32"/>
      <c r="H449" s="32"/>
    </row>
    <row r="450" spans="1:8" x14ac:dyDescent="0.25">
      <c r="A450" s="1"/>
      <c r="B450" s="104"/>
      <c r="C450" s="104"/>
      <c r="D450" s="49"/>
      <c r="E450" s="35"/>
      <c r="F450" s="32"/>
      <c r="G450" s="32"/>
      <c r="H450" s="32"/>
    </row>
    <row r="451" spans="1:8" x14ac:dyDescent="0.25">
      <c r="A451" s="1"/>
      <c r="B451" s="104"/>
      <c r="C451" s="104"/>
      <c r="D451" s="49"/>
      <c r="E451" s="35"/>
      <c r="F451" s="32"/>
      <c r="G451" s="32"/>
      <c r="H451" s="32"/>
    </row>
    <row r="452" spans="1:8" x14ac:dyDescent="0.25">
      <c r="A452" s="1"/>
      <c r="B452" s="104"/>
      <c r="C452" s="104"/>
      <c r="D452" s="49"/>
      <c r="E452" s="35"/>
      <c r="F452" s="32"/>
      <c r="G452" s="32"/>
      <c r="H452" s="32"/>
    </row>
    <row r="453" spans="1:8" x14ac:dyDescent="0.25">
      <c r="A453" s="1"/>
      <c r="B453" s="104"/>
      <c r="C453" s="104"/>
      <c r="D453" s="49"/>
      <c r="E453" s="35"/>
      <c r="F453" s="32"/>
      <c r="G453" s="32"/>
      <c r="H453" s="32"/>
    </row>
    <row r="454" spans="1:8" x14ac:dyDescent="0.25">
      <c r="A454" s="1"/>
      <c r="B454" s="104"/>
      <c r="C454" s="104"/>
      <c r="D454" s="49"/>
      <c r="E454" s="35"/>
      <c r="F454" s="32"/>
      <c r="G454" s="32"/>
      <c r="H454" s="32"/>
    </row>
    <row r="455" spans="1:8" x14ac:dyDescent="0.25">
      <c r="A455" s="1"/>
      <c r="B455" s="104"/>
      <c r="C455" s="104"/>
      <c r="D455" s="49"/>
      <c r="E455" s="35"/>
      <c r="F455" s="32"/>
      <c r="G455" s="32"/>
      <c r="H455" s="32"/>
    </row>
    <row r="456" spans="1:8" x14ac:dyDescent="0.25">
      <c r="A456" s="1"/>
      <c r="B456" s="104"/>
      <c r="C456" s="104"/>
      <c r="D456" s="49"/>
      <c r="E456" s="35"/>
      <c r="F456" s="32"/>
      <c r="G456" s="32"/>
      <c r="H456" s="32"/>
    </row>
    <row r="457" spans="1:8" x14ac:dyDescent="0.25">
      <c r="A457" s="1"/>
      <c r="B457" s="104"/>
      <c r="C457" s="104"/>
      <c r="D457" s="49"/>
      <c r="E457" s="35"/>
      <c r="F457" s="32"/>
      <c r="G457" s="32"/>
      <c r="H457" s="32"/>
    </row>
    <row r="458" spans="1:8" x14ac:dyDescent="0.25">
      <c r="A458" s="1"/>
      <c r="B458" s="104"/>
      <c r="C458" s="104"/>
      <c r="D458" s="49"/>
      <c r="E458" s="35"/>
      <c r="F458" s="32"/>
      <c r="G458" s="32"/>
      <c r="H458" s="32"/>
    </row>
    <row r="459" spans="1:8" x14ac:dyDescent="0.25">
      <c r="A459" s="1"/>
      <c r="B459" s="104"/>
      <c r="C459" s="104"/>
      <c r="D459" s="49"/>
      <c r="E459" s="35"/>
      <c r="F459" s="32"/>
      <c r="G459" s="32"/>
      <c r="H459" s="32"/>
    </row>
    <row r="460" spans="1:8" x14ac:dyDescent="0.25">
      <c r="A460" s="1"/>
      <c r="B460" s="104"/>
      <c r="C460" s="104"/>
      <c r="D460" s="49"/>
      <c r="E460" s="35"/>
      <c r="F460" s="32"/>
      <c r="G460" s="32"/>
      <c r="H460" s="32"/>
    </row>
    <row r="461" spans="1:8" x14ac:dyDescent="0.25">
      <c r="A461" s="1"/>
      <c r="B461" s="104"/>
      <c r="C461" s="104"/>
      <c r="D461" s="49"/>
      <c r="E461" s="35"/>
      <c r="F461" s="32"/>
      <c r="G461" s="32"/>
      <c r="H461" s="32"/>
    </row>
    <row r="462" spans="1:8" x14ac:dyDescent="0.25">
      <c r="A462" s="1"/>
      <c r="B462" s="104"/>
      <c r="C462" s="104"/>
      <c r="D462" s="49"/>
      <c r="E462" s="35"/>
      <c r="F462" s="32"/>
      <c r="G462" s="32"/>
      <c r="H462" s="32"/>
    </row>
    <row r="463" spans="1:8" x14ac:dyDescent="0.25">
      <c r="A463" s="1"/>
      <c r="B463" s="104"/>
      <c r="C463" s="104"/>
      <c r="D463" s="49"/>
      <c r="E463" s="35"/>
      <c r="F463" s="32"/>
      <c r="G463" s="32"/>
      <c r="H463" s="32"/>
    </row>
    <row r="464" spans="1:8" x14ac:dyDescent="0.25">
      <c r="A464" s="1"/>
      <c r="B464" s="104"/>
      <c r="C464" s="104"/>
      <c r="D464" s="49"/>
      <c r="E464" s="35"/>
      <c r="F464" s="32"/>
      <c r="G464" s="32"/>
      <c r="H464" s="32"/>
    </row>
    <row r="465" spans="1:8" x14ac:dyDescent="0.25">
      <c r="A465" s="1"/>
      <c r="B465" s="104"/>
      <c r="C465" s="104"/>
      <c r="D465" s="49"/>
      <c r="E465" s="35"/>
      <c r="F465" s="32"/>
      <c r="G465" s="32"/>
      <c r="H465" s="32"/>
    </row>
    <row r="466" spans="1:8" x14ac:dyDescent="0.25">
      <c r="A466" s="1"/>
      <c r="B466" s="104"/>
      <c r="C466" s="104"/>
      <c r="D466" s="49"/>
      <c r="E466" s="35"/>
      <c r="F466" s="32"/>
      <c r="G466" s="32"/>
      <c r="H466" s="32"/>
    </row>
    <row r="467" spans="1:8" x14ac:dyDescent="0.25">
      <c r="A467" s="1"/>
      <c r="B467" s="104"/>
      <c r="C467" s="104"/>
      <c r="D467" s="49"/>
      <c r="E467" s="35"/>
      <c r="F467" s="32"/>
      <c r="G467" s="32"/>
      <c r="H467" s="32"/>
    </row>
    <row r="468" spans="1:8" x14ac:dyDescent="0.25">
      <c r="A468" s="1"/>
      <c r="B468" s="104"/>
      <c r="C468" s="104"/>
      <c r="D468" s="49"/>
      <c r="E468" s="35"/>
      <c r="F468" s="32"/>
      <c r="G468" s="32"/>
      <c r="H468" s="32"/>
    </row>
    <row r="469" spans="1:8" x14ac:dyDescent="0.25">
      <c r="A469" s="1"/>
      <c r="B469" s="104"/>
      <c r="C469" s="104"/>
      <c r="D469" s="49"/>
      <c r="E469" s="35"/>
      <c r="F469" s="32"/>
      <c r="G469" s="32"/>
      <c r="H469" s="32"/>
    </row>
    <row r="470" spans="1:8" x14ac:dyDescent="0.25">
      <c r="A470" s="1"/>
      <c r="B470" s="104"/>
      <c r="C470" s="104"/>
      <c r="D470" s="49"/>
      <c r="E470" s="35"/>
      <c r="F470" s="32"/>
      <c r="G470" s="32"/>
      <c r="H470" s="32"/>
    </row>
    <row r="471" spans="1:8" x14ac:dyDescent="0.25">
      <c r="A471" s="1"/>
      <c r="B471" s="104"/>
      <c r="C471" s="104"/>
      <c r="D471" s="49"/>
      <c r="E471" s="35"/>
      <c r="F471" s="32"/>
      <c r="G471" s="32"/>
      <c r="H471" s="32"/>
    </row>
    <row r="472" spans="1:8" x14ac:dyDescent="0.25">
      <c r="A472" s="1"/>
      <c r="B472" s="104"/>
      <c r="C472" s="104"/>
      <c r="D472" s="49"/>
      <c r="E472" s="35"/>
      <c r="F472" s="32"/>
      <c r="G472" s="32"/>
      <c r="H472" s="32"/>
    </row>
    <row r="473" spans="1:8" x14ac:dyDescent="0.25">
      <c r="A473" s="1"/>
      <c r="B473" s="104"/>
      <c r="C473" s="104"/>
      <c r="D473" s="49"/>
      <c r="E473" s="35"/>
      <c r="F473" s="32"/>
      <c r="G473" s="32"/>
      <c r="H473" s="32"/>
    </row>
    <row r="474" spans="1:8" x14ac:dyDescent="0.25">
      <c r="A474" s="1"/>
      <c r="B474" s="104"/>
      <c r="C474" s="104"/>
      <c r="D474" s="49"/>
      <c r="E474" s="35"/>
      <c r="F474" s="32"/>
      <c r="G474" s="32"/>
      <c r="H474" s="32"/>
    </row>
    <row r="475" spans="1:8" x14ac:dyDescent="0.25">
      <c r="A475" s="1"/>
      <c r="B475" s="104"/>
      <c r="C475" s="104"/>
      <c r="D475" s="49"/>
      <c r="E475" s="35"/>
      <c r="F475" s="32"/>
      <c r="G475" s="32"/>
      <c r="H475" s="32"/>
    </row>
    <row r="476" spans="1:8" x14ac:dyDescent="0.25">
      <c r="A476" s="1"/>
      <c r="B476" s="104"/>
      <c r="C476" s="104"/>
      <c r="D476" s="49"/>
      <c r="E476" s="35"/>
      <c r="F476" s="32"/>
      <c r="G476" s="32"/>
      <c r="H476" s="32"/>
    </row>
    <row r="477" spans="1:8" x14ac:dyDescent="0.25">
      <c r="A477" s="1"/>
      <c r="B477" s="104"/>
      <c r="C477" s="104"/>
      <c r="D477" s="49"/>
      <c r="E477" s="35"/>
      <c r="F477" s="32"/>
      <c r="G477" s="32"/>
      <c r="H477" s="32"/>
    </row>
    <row r="478" spans="1:8" x14ac:dyDescent="0.25">
      <c r="A478" s="1"/>
      <c r="B478" s="104"/>
      <c r="C478" s="104"/>
      <c r="D478" s="49"/>
      <c r="E478" s="35"/>
      <c r="F478" s="32"/>
      <c r="G478" s="32"/>
      <c r="H478" s="32"/>
    </row>
    <row r="479" spans="1:8" x14ac:dyDescent="0.25">
      <c r="A479" s="1"/>
      <c r="B479" s="104"/>
      <c r="C479" s="104"/>
      <c r="D479" s="49"/>
      <c r="E479" s="35"/>
      <c r="F479" s="32"/>
      <c r="G479" s="32"/>
      <c r="H479" s="32"/>
    </row>
    <row r="480" spans="1:8" x14ac:dyDescent="0.25">
      <c r="A480" s="1"/>
      <c r="B480" s="104"/>
      <c r="C480" s="104"/>
      <c r="D480" s="49"/>
      <c r="E480" s="35"/>
      <c r="F480" s="32"/>
      <c r="G480" s="32"/>
      <c r="H480" s="32"/>
    </row>
    <row r="481" spans="1:8" x14ac:dyDescent="0.25">
      <c r="A481" s="1"/>
      <c r="B481" s="104"/>
      <c r="C481" s="104"/>
      <c r="D481" s="49"/>
      <c r="E481" s="35"/>
      <c r="F481" s="32"/>
      <c r="G481" s="32"/>
      <c r="H481" s="32"/>
    </row>
    <row r="482" spans="1:8" x14ac:dyDescent="0.25">
      <c r="A482" s="1"/>
      <c r="B482" s="104"/>
      <c r="C482" s="104"/>
      <c r="D482" s="49"/>
      <c r="E482" s="35"/>
      <c r="F482" s="32"/>
      <c r="G482" s="32"/>
      <c r="H482" s="32"/>
    </row>
    <row r="483" spans="1:8" x14ac:dyDescent="0.25">
      <c r="A483" s="1"/>
      <c r="B483" s="104"/>
      <c r="C483" s="104"/>
      <c r="D483" s="49"/>
      <c r="E483" s="35"/>
      <c r="F483" s="32"/>
      <c r="G483" s="32"/>
      <c r="H483" s="32"/>
    </row>
    <row r="484" spans="1:8" x14ac:dyDescent="0.25">
      <c r="A484" s="1"/>
      <c r="B484" s="104"/>
      <c r="C484" s="104"/>
      <c r="D484" s="49"/>
      <c r="E484" s="35"/>
      <c r="F484" s="32"/>
      <c r="G484" s="32"/>
      <c r="H484" s="32"/>
    </row>
    <row r="485" spans="1:8" x14ac:dyDescent="0.25">
      <c r="A485" s="1"/>
      <c r="B485" s="104"/>
      <c r="C485" s="104"/>
      <c r="D485" s="49"/>
      <c r="E485" s="35"/>
      <c r="F485" s="32"/>
      <c r="G485" s="32"/>
      <c r="H485" s="32"/>
    </row>
    <row r="486" spans="1:8" x14ac:dyDescent="0.25">
      <c r="A486" s="1"/>
      <c r="B486" s="104"/>
      <c r="C486" s="104"/>
      <c r="D486" s="49"/>
      <c r="E486" s="35"/>
      <c r="F486" s="32"/>
      <c r="G486" s="32"/>
      <c r="H486" s="32"/>
    </row>
    <row r="487" spans="1:8" x14ac:dyDescent="0.25">
      <c r="A487" s="1"/>
      <c r="B487" s="104"/>
      <c r="C487" s="104"/>
      <c r="D487" s="49"/>
      <c r="E487" s="35"/>
      <c r="F487" s="32"/>
      <c r="G487" s="32"/>
      <c r="H487" s="32"/>
    </row>
    <row r="488" spans="1:8" x14ac:dyDescent="0.25">
      <c r="A488" s="1"/>
      <c r="B488" s="104"/>
      <c r="C488" s="104"/>
      <c r="D488" s="49"/>
      <c r="E488" s="35"/>
      <c r="F488" s="32"/>
      <c r="G488" s="32"/>
      <c r="H488" s="32"/>
    </row>
    <row r="489" spans="1:8" x14ac:dyDescent="0.25">
      <c r="A489" s="1"/>
      <c r="B489" s="104"/>
      <c r="C489" s="104"/>
      <c r="D489" s="49"/>
      <c r="E489" s="35"/>
      <c r="F489" s="32"/>
      <c r="G489" s="32"/>
      <c r="H489" s="32"/>
    </row>
    <row r="490" spans="1:8" x14ac:dyDescent="0.25">
      <c r="A490" s="1"/>
      <c r="B490" s="104"/>
      <c r="C490" s="104"/>
      <c r="D490" s="49"/>
      <c r="E490" s="35"/>
      <c r="F490" s="32"/>
      <c r="G490" s="32"/>
      <c r="H490" s="32"/>
    </row>
    <row r="491" spans="1:8" x14ac:dyDescent="0.25">
      <c r="A491" s="1"/>
      <c r="B491" s="104"/>
      <c r="C491" s="104"/>
      <c r="D491" s="49"/>
      <c r="E491" s="35"/>
      <c r="F491" s="32"/>
      <c r="G491" s="32"/>
      <c r="H491" s="32"/>
    </row>
    <row r="492" spans="1:8" x14ac:dyDescent="0.25">
      <c r="A492" s="1"/>
      <c r="B492" s="104"/>
      <c r="C492" s="104"/>
      <c r="D492" s="49"/>
      <c r="E492" s="35"/>
      <c r="F492" s="32"/>
      <c r="G492" s="32"/>
      <c r="H492" s="32"/>
    </row>
    <row r="493" spans="1:8" x14ac:dyDescent="0.25">
      <c r="A493" s="1"/>
      <c r="B493" s="104"/>
      <c r="C493" s="104"/>
      <c r="D493" s="49"/>
      <c r="E493" s="35"/>
      <c r="F493" s="32"/>
      <c r="G493" s="32"/>
      <c r="H493" s="32"/>
    </row>
    <row r="494" spans="1:8" x14ac:dyDescent="0.25">
      <c r="A494" s="1"/>
      <c r="B494" s="104"/>
      <c r="C494" s="104"/>
      <c r="D494" s="49"/>
      <c r="E494" s="35"/>
      <c r="F494" s="32"/>
      <c r="G494" s="32"/>
      <c r="H494" s="32"/>
    </row>
    <row r="495" spans="1:8" x14ac:dyDescent="0.25">
      <c r="A495" s="1"/>
      <c r="B495" s="104"/>
      <c r="C495" s="104"/>
      <c r="D495" s="49"/>
      <c r="E495" s="35"/>
      <c r="F495" s="32"/>
      <c r="G495" s="32"/>
      <c r="H495" s="32"/>
    </row>
    <row r="496" spans="1:8" x14ac:dyDescent="0.25">
      <c r="A496" s="1"/>
      <c r="B496" s="104"/>
      <c r="C496" s="104"/>
      <c r="D496" s="49"/>
      <c r="E496" s="35"/>
      <c r="F496" s="32"/>
      <c r="G496" s="32"/>
      <c r="H496" s="32"/>
    </row>
    <row r="497" spans="1:8" x14ac:dyDescent="0.25">
      <c r="A497" s="1"/>
      <c r="B497" s="104"/>
      <c r="C497" s="104"/>
      <c r="D497" s="49"/>
      <c r="E497" s="35"/>
      <c r="F497" s="32"/>
      <c r="G497" s="32"/>
      <c r="H497" s="32"/>
    </row>
    <row r="498" spans="1:8" x14ac:dyDescent="0.25">
      <c r="A498" s="1"/>
      <c r="B498" s="104"/>
      <c r="C498" s="104"/>
      <c r="D498" s="49"/>
      <c r="E498" s="35"/>
      <c r="F498" s="32"/>
      <c r="G498" s="32"/>
      <c r="H498" s="32"/>
    </row>
    <row r="499" spans="1:8" x14ac:dyDescent="0.25">
      <c r="A499" s="1"/>
      <c r="B499" s="104"/>
      <c r="C499" s="104"/>
      <c r="D499" s="49"/>
      <c r="E499" s="35"/>
      <c r="F499" s="32"/>
      <c r="G499" s="32"/>
      <c r="H499" s="32"/>
    </row>
    <row r="500" spans="1:8" x14ac:dyDescent="0.25">
      <c r="A500" s="1"/>
      <c r="B500" s="104"/>
      <c r="C500" s="104"/>
      <c r="D500" s="49"/>
      <c r="E500" s="35"/>
      <c r="F500" s="32"/>
      <c r="G500" s="32"/>
      <c r="H500" s="32"/>
    </row>
    <row r="501" spans="1:8" x14ac:dyDescent="0.25">
      <c r="A501" s="1"/>
      <c r="B501" s="104"/>
      <c r="C501" s="104"/>
      <c r="D501" s="49"/>
      <c r="E501" s="35"/>
      <c r="F501" s="32"/>
      <c r="G501" s="32"/>
      <c r="H501" s="32"/>
    </row>
    <row r="502" spans="1:8" x14ac:dyDescent="0.25">
      <c r="A502" s="1"/>
      <c r="B502" s="104"/>
      <c r="C502" s="104"/>
      <c r="D502" s="49"/>
      <c r="E502" s="35"/>
      <c r="F502" s="32"/>
      <c r="G502" s="32"/>
      <c r="H502" s="32"/>
    </row>
    <row r="503" spans="1:8" x14ac:dyDescent="0.25">
      <c r="A503" s="1"/>
      <c r="B503" s="104"/>
      <c r="C503" s="104"/>
      <c r="D503" s="49"/>
      <c r="E503" s="35"/>
      <c r="F503" s="32"/>
      <c r="G503" s="32"/>
      <c r="H503" s="32"/>
    </row>
    <row r="504" spans="1:8" x14ac:dyDescent="0.25">
      <c r="A504" s="1"/>
      <c r="B504" s="104"/>
      <c r="C504" s="104"/>
      <c r="D504" s="49"/>
      <c r="E504" s="35"/>
      <c r="F504" s="32"/>
      <c r="G504" s="32"/>
      <c r="H504" s="32"/>
    </row>
    <row r="505" spans="1:8" x14ac:dyDescent="0.25">
      <c r="A505" s="1"/>
      <c r="B505" s="104"/>
      <c r="C505" s="104"/>
      <c r="D505" s="49"/>
      <c r="E505" s="35"/>
      <c r="F505" s="32"/>
      <c r="G505" s="32"/>
      <c r="H505" s="32"/>
    </row>
    <row r="506" spans="1:8" x14ac:dyDescent="0.25">
      <c r="A506" s="1"/>
      <c r="B506" s="104"/>
      <c r="C506" s="104"/>
      <c r="D506" s="49"/>
      <c r="E506" s="35"/>
      <c r="F506" s="32"/>
      <c r="G506" s="32"/>
      <c r="H506" s="32"/>
    </row>
    <row r="507" spans="1:8" x14ac:dyDescent="0.25">
      <c r="A507" s="1"/>
      <c r="B507" s="104"/>
      <c r="C507" s="104"/>
      <c r="D507" s="49"/>
      <c r="E507" s="35"/>
      <c r="F507" s="32"/>
      <c r="G507" s="32"/>
      <c r="H507" s="32"/>
    </row>
    <row r="508" spans="1:8" x14ac:dyDescent="0.25">
      <c r="A508" s="1"/>
      <c r="B508" s="104"/>
      <c r="C508" s="104"/>
      <c r="D508" s="49"/>
      <c r="E508" s="35"/>
      <c r="F508" s="32"/>
      <c r="G508" s="32"/>
      <c r="H508" s="32"/>
    </row>
    <row r="509" spans="1:8" x14ac:dyDescent="0.25">
      <c r="A509" s="1"/>
      <c r="B509" s="104"/>
      <c r="C509" s="104"/>
      <c r="D509" s="49"/>
      <c r="E509" s="35"/>
      <c r="F509" s="32"/>
      <c r="G509" s="32"/>
      <c r="H509" s="32"/>
    </row>
    <row r="510" spans="1:8" x14ac:dyDescent="0.25">
      <c r="A510" s="1"/>
      <c r="B510" s="104"/>
      <c r="C510" s="104"/>
      <c r="D510" s="49"/>
      <c r="E510" s="35"/>
      <c r="F510" s="32"/>
      <c r="G510" s="32"/>
      <c r="H510" s="32"/>
    </row>
    <row r="511" spans="1:8" x14ac:dyDescent="0.25">
      <c r="A511" s="1"/>
      <c r="B511" s="104"/>
      <c r="C511" s="104"/>
      <c r="D511" s="49"/>
      <c r="E511" s="35"/>
      <c r="F511" s="32"/>
      <c r="G511" s="32"/>
      <c r="H511" s="32"/>
    </row>
    <row r="512" spans="1:8" x14ac:dyDescent="0.25">
      <c r="A512" s="1"/>
      <c r="B512" s="104"/>
      <c r="C512" s="104"/>
      <c r="D512" s="49"/>
      <c r="E512" s="35"/>
      <c r="F512" s="32"/>
      <c r="G512" s="32"/>
      <c r="H512" s="32"/>
    </row>
    <row r="513" spans="1:8" x14ac:dyDescent="0.25">
      <c r="A513" s="1"/>
      <c r="B513" s="104"/>
      <c r="C513" s="104"/>
      <c r="D513" s="49"/>
      <c r="E513" s="35"/>
      <c r="F513" s="32"/>
      <c r="G513" s="32"/>
      <c r="H513" s="32"/>
    </row>
    <row r="514" spans="1:8" x14ac:dyDescent="0.25">
      <c r="A514" s="1"/>
      <c r="B514" s="104"/>
      <c r="C514" s="104"/>
      <c r="D514" s="49"/>
      <c r="E514" s="35"/>
      <c r="F514" s="32"/>
      <c r="G514" s="32"/>
      <c r="H514" s="32"/>
    </row>
    <row r="515" spans="1:8" x14ac:dyDescent="0.25">
      <c r="A515" s="1"/>
      <c r="B515" s="104"/>
      <c r="C515" s="104"/>
      <c r="D515" s="49"/>
      <c r="E515" s="35"/>
      <c r="F515" s="32"/>
      <c r="G515" s="32"/>
      <c r="H515" s="32"/>
    </row>
    <row r="516" spans="1:8" x14ac:dyDescent="0.25">
      <c r="A516" s="1"/>
      <c r="B516" s="104"/>
      <c r="C516" s="104"/>
      <c r="D516" s="49"/>
      <c r="E516" s="35"/>
      <c r="F516" s="32"/>
      <c r="G516" s="32"/>
      <c r="H516" s="32"/>
    </row>
    <row r="517" spans="1:8" x14ac:dyDescent="0.25">
      <c r="A517" s="1"/>
      <c r="B517" s="104"/>
      <c r="C517" s="104"/>
      <c r="D517" s="49"/>
      <c r="E517" s="35"/>
      <c r="F517" s="32"/>
      <c r="G517" s="32"/>
      <c r="H517" s="32"/>
    </row>
    <row r="518" spans="1:8" x14ac:dyDescent="0.25">
      <c r="A518" s="1"/>
      <c r="B518" s="104"/>
      <c r="C518" s="104"/>
      <c r="D518" s="49"/>
      <c r="E518" s="35"/>
      <c r="F518" s="32"/>
      <c r="G518" s="32"/>
      <c r="H518" s="32"/>
    </row>
    <row r="519" spans="1:8" x14ac:dyDescent="0.25">
      <c r="A519" s="1"/>
      <c r="B519" s="104"/>
      <c r="C519" s="104"/>
      <c r="D519" s="49"/>
      <c r="E519" s="35"/>
      <c r="F519" s="32"/>
      <c r="G519" s="32"/>
      <c r="H519" s="32"/>
    </row>
    <row r="520" spans="1:8" x14ac:dyDescent="0.25">
      <c r="A520" s="1"/>
      <c r="B520" s="104"/>
      <c r="C520" s="104"/>
      <c r="D520" s="49"/>
      <c r="E520" s="35"/>
      <c r="F520" s="32"/>
      <c r="G520" s="32"/>
      <c r="H520" s="32"/>
    </row>
    <row r="521" spans="1:8" x14ac:dyDescent="0.25">
      <c r="A521" s="1"/>
      <c r="B521" s="104"/>
      <c r="C521" s="104"/>
      <c r="D521" s="49"/>
      <c r="E521" s="35"/>
      <c r="F521" s="32"/>
      <c r="G521" s="32"/>
      <c r="H521" s="32"/>
    </row>
    <row r="522" spans="1:8" x14ac:dyDescent="0.25">
      <c r="A522" s="1"/>
      <c r="B522" s="104"/>
      <c r="C522" s="104"/>
      <c r="D522" s="49"/>
      <c r="E522" s="35"/>
      <c r="F522" s="32"/>
      <c r="G522" s="32"/>
      <c r="H522" s="32"/>
    </row>
    <row r="523" spans="1:8" x14ac:dyDescent="0.25">
      <c r="A523" s="1"/>
      <c r="B523" s="104"/>
      <c r="C523" s="104"/>
      <c r="D523" s="49"/>
      <c r="E523" s="35"/>
      <c r="F523" s="32"/>
      <c r="G523" s="32"/>
      <c r="H523" s="32"/>
    </row>
    <row r="524" spans="1:8" x14ac:dyDescent="0.25">
      <c r="A524" s="1"/>
      <c r="B524" s="104"/>
      <c r="C524" s="104"/>
      <c r="D524" s="49"/>
      <c r="E524" s="35"/>
      <c r="F524" s="32"/>
      <c r="G524" s="32"/>
      <c r="H524" s="32"/>
    </row>
    <row r="525" spans="1:8" x14ac:dyDescent="0.25">
      <c r="A525" s="1"/>
      <c r="B525" s="104"/>
      <c r="C525" s="104"/>
      <c r="D525" s="49"/>
      <c r="E525" s="35"/>
      <c r="F525" s="32"/>
      <c r="G525" s="32"/>
      <c r="H525" s="32"/>
    </row>
    <row r="526" spans="1:8" x14ac:dyDescent="0.25">
      <c r="A526" s="1"/>
      <c r="B526" s="104"/>
      <c r="C526" s="104"/>
      <c r="D526" s="49"/>
      <c r="E526" s="35"/>
      <c r="F526" s="32"/>
      <c r="G526" s="32"/>
      <c r="H526" s="32"/>
    </row>
    <row r="527" spans="1:8" x14ac:dyDescent="0.25">
      <c r="A527" s="1"/>
      <c r="B527" s="104"/>
      <c r="C527" s="104"/>
      <c r="D527" s="49"/>
      <c r="E527" s="35"/>
      <c r="F527" s="32"/>
      <c r="G527" s="32"/>
      <c r="H527" s="32"/>
    </row>
    <row r="528" spans="1:8" x14ac:dyDescent="0.25">
      <c r="A528" s="1"/>
      <c r="B528" s="104"/>
      <c r="C528" s="104"/>
      <c r="D528" s="49"/>
      <c r="E528" s="35"/>
      <c r="F528" s="32"/>
      <c r="G528" s="32"/>
      <c r="H528" s="32"/>
    </row>
    <row r="529" spans="1:8" x14ac:dyDescent="0.25">
      <c r="A529" s="1"/>
      <c r="B529" s="104"/>
      <c r="C529" s="104"/>
      <c r="D529" s="49"/>
      <c r="E529" s="35"/>
      <c r="F529" s="32"/>
      <c r="G529" s="32"/>
      <c r="H529" s="32"/>
    </row>
    <row r="530" spans="1:8" x14ac:dyDescent="0.25">
      <c r="A530" s="1"/>
      <c r="B530" s="104"/>
      <c r="C530" s="104"/>
      <c r="D530" s="49"/>
      <c r="E530" s="35"/>
      <c r="F530" s="32"/>
      <c r="G530" s="32"/>
      <c r="H530" s="32"/>
    </row>
    <row r="531" spans="1:8" x14ac:dyDescent="0.25">
      <c r="A531" s="1"/>
      <c r="B531" s="104"/>
      <c r="C531" s="104"/>
      <c r="D531" s="49"/>
      <c r="E531" s="35"/>
      <c r="F531" s="32"/>
      <c r="G531" s="32"/>
      <c r="H531" s="32"/>
    </row>
    <row r="532" spans="1:8" x14ac:dyDescent="0.25">
      <c r="A532" s="1"/>
      <c r="B532" s="104"/>
      <c r="C532" s="104"/>
      <c r="D532" s="49"/>
      <c r="E532" s="35"/>
      <c r="F532" s="32"/>
      <c r="G532" s="32"/>
      <c r="H532" s="32"/>
    </row>
    <row r="533" spans="1:8" x14ac:dyDescent="0.25">
      <c r="A533" s="1"/>
      <c r="B533" s="104"/>
      <c r="C533" s="104"/>
      <c r="D533" s="49"/>
      <c r="E533" s="35"/>
      <c r="F533" s="32"/>
      <c r="G533" s="32"/>
      <c r="H533" s="32"/>
    </row>
    <row r="534" spans="1:8" x14ac:dyDescent="0.25">
      <c r="A534" s="1"/>
      <c r="B534" s="104"/>
      <c r="C534" s="104"/>
      <c r="D534" s="49"/>
      <c r="E534" s="35"/>
      <c r="F534" s="32"/>
      <c r="G534" s="32"/>
      <c r="H534" s="32"/>
    </row>
    <row r="535" spans="1:8" x14ac:dyDescent="0.25">
      <c r="A535" s="1"/>
      <c r="B535" s="104"/>
      <c r="C535" s="104"/>
      <c r="D535" s="49"/>
      <c r="E535" s="35"/>
      <c r="F535" s="32"/>
      <c r="G535" s="32"/>
      <c r="H535" s="32"/>
    </row>
    <row r="536" spans="1:8" x14ac:dyDescent="0.25">
      <c r="A536" s="1"/>
      <c r="B536" s="104"/>
      <c r="C536" s="104"/>
      <c r="D536" s="49"/>
      <c r="E536" s="35"/>
      <c r="F536" s="32"/>
      <c r="G536" s="32"/>
      <c r="H536" s="32"/>
    </row>
    <row r="537" spans="1:8" x14ac:dyDescent="0.25">
      <c r="A537" s="1"/>
      <c r="B537" s="104"/>
      <c r="C537" s="104"/>
      <c r="D537" s="49"/>
      <c r="E537" s="35"/>
      <c r="F537" s="32"/>
      <c r="G537" s="32"/>
      <c r="H537" s="32"/>
    </row>
    <row r="538" spans="1:8" x14ac:dyDescent="0.25">
      <c r="A538" s="1"/>
      <c r="B538" s="104"/>
      <c r="C538" s="104"/>
      <c r="D538" s="49"/>
      <c r="E538" s="35"/>
      <c r="F538" s="32"/>
      <c r="G538" s="32"/>
      <c r="H538" s="32"/>
    </row>
    <row r="539" spans="1:8" x14ac:dyDescent="0.25">
      <c r="A539" s="1"/>
      <c r="B539" s="104"/>
      <c r="C539" s="104"/>
      <c r="D539" s="49"/>
      <c r="E539" s="35"/>
      <c r="F539" s="32"/>
      <c r="G539" s="32"/>
      <c r="H539" s="32"/>
    </row>
    <row r="540" spans="1:8" x14ac:dyDescent="0.25">
      <c r="A540" s="1"/>
      <c r="B540" s="104"/>
      <c r="C540" s="104"/>
      <c r="D540" s="49"/>
      <c r="E540" s="35"/>
      <c r="F540" s="32"/>
      <c r="G540" s="32"/>
      <c r="H540" s="32"/>
    </row>
    <row r="541" spans="1:8" x14ac:dyDescent="0.25">
      <c r="A541" s="1"/>
      <c r="B541" s="104"/>
      <c r="C541" s="104"/>
      <c r="D541" s="49"/>
      <c r="E541" s="35"/>
      <c r="F541" s="32"/>
      <c r="G541" s="32"/>
      <c r="H541" s="32"/>
    </row>
    <row r="542" spans="1:8" x14ac:dyDescent="0.25">
      <c r="A542" s="1"/>
      <c r="B542" s="104"/>
      <c r="C542" s="104"/>
      <c r="D542" s="49"/>
      <c r="E542" s="35"/>
      <c r="F542" s="32"/>
      <c r="G542" s="32"/>
      <c r="H542" s="32"/>
    </row>
    <row r="543" spans="1:8" x14ac:dyDescent="0.25">
      <c r="A543" s="1"/>
      <c r="B543" s="104"/>
      <c r="C543" s="104"/>
      <c r="D543" s="49"/>
      <c r="E543" s="35"/>
      <c r="F543" s="32"/>
      <c r="G543" s="32"/>
      <c r="H543" s="32"/>
    </row>
    <row r="544" spans="1:8" x14ac:dyDescent="0.25">
      <c r="A544" s="1"/>
      <c r="B544" s="104"/>
      <c r="C544" s="104"/>
      <c r="D544" s="49"/>
      <c r="E544" s="35"/>
      <c r="F544" s="32"/>
      <c r="G544" s="32"/>
      <c r="H544" s="32"/>
    </row>
    <row r="545" spans="1:8" x14ac:dyDescent="0.25">
      <c r="A545" s="1"/>
      <c r="B545" s="104"/>
      <c r="C545" s="104"/>
      <c r="D545" s="49"/>
      <c r="E545" s="35"/>
      <c r="F545" s="32"/>
      <c r="G545" s="32"/>
      <c r="H545" s="32"/>
    </row>
    <row r="546" spans="1:8" x14ac:dyDescent="0.25">
      <c r="A546" s="1"/>
      <c r="B546" s="104"/>
      <c r="C546" s="104"/>
      <c r="D546" s="49"/>
      <c r="E546" s="35"/>
      <c r="F546" s="32"/>
      <c r="G546" s="32"/>
      <c r="H546" s="32"/>
    </row>
    <row r="547" spans="1:8" x14ac:dyDescent="0.25">
      <c r="A547" s="1"/>
      <c r="B547" s="104"/>
      <c r="C547" s="104"/>
      <c r="D547" s="49"/>
      <c r="E547" s="35"/>
      <c r="F547" s="32"/>
      <c r="G547" s="32"/>
      <c r="H547" s="32"/>
    </row>
    <row r="548" spans="1:8" x14ac:dyDescent="0.25">
      <c r="A548" s="1"/>
      <c r="B548" s="104"/>
      <c r="C548" s="104"/>
      <c r="D548" s="49"/>
      <c r="E548" s="35"/>
      <c r="F548" s="32"/>
      <c r="G548" s="32"/>
      <c r="H548" s="32"/>
    </row>
    <row r="549" spans="1:8" x14ac:dyDescent="0.25">
      <c r="A549" s="1"/>
      <c r="B549" s="104"/>
      <c r="C549" s="104"/>
      <c r="D549" s="49"/>
      <c r="E549" s="35"/>
      <c r="F549" s="32"/>
      <c r="G549" s="32"/>
      <c r="H549" s="32"/>
    </row>
    <row r="550" spans="1:8" x14ac:dyDescent="0.25">
      <c r="A550" s="1"/>
      <c r="B550" s="104"/>
      <c r="C550" s="104"/>
      <c r="D550" s="49"/>
      <c r="E550" s="35"/>
      <c r="F550" s="32"/>
      <c r="G550" s="32"/>
      <c r="H550" s="32"/>
    </row>
    <row r="551" spans="1:8" x14ac:dyDescent="0.25">
      <c r="A551" s="1"/>
      <c r="B551" s="104"/>
      <c r="C551" s="104"/>
      <c r="D551" s="49"/>
      <c r="E551" s="35"/>
      <c r="F551" s="32"/>
      <c r="G551" s="32"/>
      <c r="H551" s="32"/>
    </row>
    <row r="552" spans="1:8" x14ac:dyDescent="0.25">
      <c r="A552" s="1"/>
      <c r="B552" s="104"/>
      <c r="C552" s="104"/>
      <c r="D552" s="49"/>
      <c r="E552" s="35"/>
      <c r="F552" s="32"/>
      <c r="G552" s="32"/>
      <c r="H552" s="32"/>
    </row>
    <row r="553" spans="1:8" x14ac:dyDescent="0.25">
      <c r="A553" s="1"/>
      <c r="B553" s="104"/>
      <c r="C553" s="104"/>
      <c r="D553" s="49"/>
      <c r="E553" s="35"/>
      <c r="F553" s="32"/>
      <c r="G553" s="32"/>
      <c r="H553" s="32"/>
    </row>
    <row r="554" spans="1:8" x14ac:dyDescent="0.25">
      <c r="A554" s="1"/>
      <c r="B554" s="104"/>
      <c r="C554" s="104"/>
      <c r="D554" s="49"/>
      <c r="E554" s="35"/>
      <c r="F554" s="32"/>
      <c r="G554" s="32"/>
      <c r="H554" s="32"/>
    </row>
    <row r="555" spans="1:8" x14ac:dyDescent="0.25">
      <c r="A555" s="1"/>
      <c r="B555" s="104"/>
      <c r="C555" s="104"/>
      <c r="D555" s="49"/>
      <c r="E555" s="35"/>
      <c r="F555" s="32"/>
      <c r="G555" s="32"/>
      <c r="H555" s="32"/>
    </row>
    <row r="556" spans="1:8" x14ac:dyDescent="0.25">
      <c r="A556" s="1"/>
      <c r="B556" s="104"/>
      <c r="C556" s="104"/>
      <c r="D556" s="49"/>
      <c r="E556" s="35"/>
      <c r="F556" s="32"/>
      <c r="G556" s="32"/>
      <c r="H556" s="32"/>
    </row>
    <row r="557" spans="1:8" x14ac:dyDescent="0.25">
      <c r="A557" s="1"/>
      <c r="B557" s="104"/>
      <c r="C557" s="104"/>
      <c r="D557" s="49"/>
      <c r="E557" s="35"/>
      <c r="F557" s="32"/>
      <c r="G557" s="32"/>
      <c r="H557" s="32"/>
    </row>
    <row r="558" spans="1:8" x14ac:dyDescent="0.25">
      <c r="A558" s="1"/>
      <c r="B558" s="104"/>
      <c r="C558" s="104"/>
      <c r="D558" s="49"/>
      <c r="E558" s="35"/>
      <c r="F558" s="32"/>
      <c r="G558" s="32"/>
      <c r="H558" s="32"/>
    </row>
    <row r="559" spans="1:8" x14ac:dyDescent="0.25">
      <c r="A559" s="1"/>
      <c r="B559" s="104"/>
      <c r="C559" s="104"/>
      <c r="D559" s="49"/>
      <c r="E559" s="35"/>
      <c r="F559" s="32"/>
      <c r="G559" s="32"/>
      <c r="H559" s="32"/>
    </row>
    <row r="560" spans="1:8" x14ac:dyDescent="0.25">
      <c r="A560" s="1"/>
      <c r="B560" s="104"/>
      <c r="C560" s="104"/>
      <c r="D560" s="49"/>
      <c r="E560" s="35"/>
      <c r="F560" s="32"/>
      <c r="G560" s="32"/>
      <c r="H560" s="32"/>
    </row>
    <row r="561" spans="1:8" x14ac:dyDescent="0.25">
      <c r="A561" s="1"/>
      <c r="B561" s="104"/>
      <c r="C561" s="104"/>
      <c r="D561" s="49"/>
      <c r="E561" s="35"/>
      <c r="F561" s="32"/>
      <c r="G561" s="32"/>
      <c r="H561" s="32"/>
    </row>
    <row r="562" spans="1:8" x14ac:dyDescent="0.25">
      <c r="A562" s="1"/>
      <c r="B562" s="104"/>
      <c r="C562" s="104"/>
      <c r="D562" s="49"/>
      <c r="E562" s="35"/>
      <c r="F562" s="32"/>
      <c r="G562" s="32"/>
      <c r="H562" s="32"/>
    </row>
    <row r="563" spans="1:8" x14ac:dyDescent="0.25">
      <c r="A563" s="1"/>
      <c r="B563" s="104"/>
      <c r="C563" s="104"/>
      <c r="D563" s="49"/>
      <c r="E563" s="35"/>
      <c r="F563" s="32"/>
      <c r="G563" s="32"/>
      <c r="H563" s="32"/>
    </row>
    <row r="564" spans="1:8" x14ac:dyDescent="0.25">
      <c r="A564" s="1"/>
      <c r="B564" s="104"/>
      <c r="C564" s="104"/>
      <c r="D564" s="49"/>
      <c r="E564" s="35"/>
      <c r="F564" s="32"/>
      <c r="G564" s="32"/>
      <c r="H564" s="32"/>
    </row>
    <row r="565" spans="1:8" x14ac:dyDescent="0.25">
      <c r="A565" s="1"/>
      <c r="B565" s="104"/>
      <c r="C565" s="104"/>
      <c r="D565" s="49"/>
      <c r="E565" s="35"/>
      <c r="F565" s="32"/>
      <c r="G565" s="32"/>
      <c r="H565" s="32"/>
    </row>
    <row r="566" spans="1:8" x14ac:dyDescent="0.25">
      <c r="A566" s="1"/>
      <c r="B566" s="104"/>
      <c r="C566" s="104"/>
      <c r="D566" s="49"/>
      <c r="E566" s="35"/>
      <c r="F566" s="32"/>
      <c r="G566" s="32"/>
      <c r="H566" s="32"/>
    </row>
    <row r="567" spans="1:8" x14ac:dyDescent="0.25">
      <c r="A567" s="1"/>
      <c r="B567" s="104"/>
      <c r="C567" s="104"/>
      <c r="D567" s="49"/>
      <c r="E567" s="35"/>
      <c r="F567" s="32"/>
      <c r="G567" s="32"/>
      <c r="H567" s="32"/>
    </row>
    <row r="568" spans="1:8" x14ac:dyDescent="0.25">
      <c r="A568" s="1"/>
      <c r="B568" s="104"/>
      <c r="C568" s="104"/>
      <c r="D568" s="49"/>
      <c r="E568" s="35"/>
      <c r="F568" s="32"/>
      <c r="G568" s="32"/>
      <c r="H568" s="32"/>
    </row>
    <row r="569" spans="1:8" x14ac:dyDescent="0.25">
      <c r="A569" s="1"/>
      <c r="B569" s="104"/>
      <c r="C569" s="104"/>
      <c r="D569" s="49"/>
      <c r="E569" s="35"/>
      <c r="F569" s="32"/>
      <c r="G569" s="32"/>
      <c r="H569" s="32"/>
    </row>
    <row r="570" spans="1:8" x14ac:dyDescent="0.25">
      <c r="A570" s="1"/>
      <c r="B570" s="104"/>
      <c r="C570" s="104"/>
      <c r="D570" s="49"/>
      <c r="E570" s="35"/>
      <c r="F570" s="32"/>
      <c r="G570" s="32"/>
      <c r="H570" s="32"/>
    </row>
    <row r="571" spans="1:8" x14ac:dyDescent="0.25">
      <c r="A571" s="1"/>
      <c r="B571" s="104"/>
      <c r="C571" s="104"/>
      <c r="D571" s="49"/>
      <c r="E571" s="35"/>
      <c r="F571" s="32"/>
      <c r="G571" s="32"/>
      <c r="H571" s="32"/>
    </row>
    <row r="572" spans="1:8" x14ac:dyDescent="0.25">
      <c r="A572" s="1"/>
      <c r="B572" s="104"/>
      <c r="C572" s="104"/>
      <c r="D572" s="49"/>
      <c r="E572" s="35"/>
      <c r="F572" s="32"/>
      <c r="G572" s="32"/>
      <c r="H572" s="32"/>
    </row>
    <row r="573" spans="1:8" x14ac:dyDescent="0.25">
      <c r="A573" s="1"/>
      <c r="B573" s="104"/>
      <c r="C573" s="104"/>
      <c r="D573" s="49"/>
      <c r="E573" s="35"/>
      <c r="F573" s="32"/>
      <c r="G573" s="32"/>
      <c r="H573" s="32"/>
    </row>
    <row r="574" spans="1:8" x14ac:dyDescent="0.25">
      <c r="A574" s="1"/>
      <c r="B574" s="104"/>
      <c r="C574" s="104"/>
      <c r="D574" s="49"/>
      <c r="E574" s="35"/>
      <c r="F574" s="32"/>
      <c r="G574" s="32"/>
      <c r="H574" s="32"/>
    </row>
    <row r="575" spans="1:8" x14ac:dyDescent="0.25">
      <c r="A575" s="1"/>
      <c r="B575" s="104"/>
      <c r="C575" s="104"/>
      <c r="D575" s="49"/>
      <c r="E575" s="35"/>
      <c r="F575" s="32"/>
      <c r="G575" s="32"/>
      <c r="H575" s="32"/>
    </row>
    <row r="576" spans="1:8" x14ac:dyDescent="0.25">
      <c r="A576" s="1"/>
      <c r="B576" s="104"/>
      <c r="C576" s="104"/>
      <c r="D576" s="49"/>
      <c r="E576" s="35"/>
      <c r="F576" s="32"/>
      <c r="G576" s="32"/>
      <c r="H576" s="32"/>
    </row>
    <row r="577" spans="1:8" x14ac:dyDescent="0.25">
      <c r="A577" s="1"/>
      <c r="B577" s="104"/>
      <c r="C577" s="104"/>
      <c r="D577" s="49"/>
      <c r="E577" s="35"/>
      <c r="F577" s="32"/>
      <c r="G577" s="32"/>
      <c r="H577" s="32"/>
    </row>
    <row r="578" spans="1:8" x14ac:dyDescent="0.25">
      <c r="A578" s="1"/>
      <c r="B578" s="104"/>
      <c r="C578" s="104"/>
      <c r="D578" s="49"/>
      <c r="E578" s="35"/>
      <c r="F578" s="32"/>
      <c r="G578" s="32"/>
      <c r="H578" s="32"/>
    </row>
    <row r="579" spans="1:8" x14ac:dyDescent="0.25">
      <c r="A579" s="1"/>
      <c r="B579" s="104"/>
      <c r="C579" s="104"/>
      <c r="D579" s="49"/>
      <c r="E579" s="35"/>
      <c r="F579" s="32"/>
      <c r="G579" s="32"/>
      <c r="H579" s="32"/>
    </row>
    <row r="580" spans="1:8" x14ac:dyDescent="0.25">
      <c r="A580" s="1"/>
      <c r="B580" s="104"/>
      <c r="C580" s="104"/>
      <c r="D580" s="49"/>
      <c r="E580" s="35"/>
      <c r="F580" s="32"/>
      <c r="G580" s="32"/>
      <c r="H580" s="32"/>
    </row>
    <row r="581" spans="1:8" x14ac:dyDescent="0.25">
      <c r="A581" s="1"/>
      <c r="B581" s="104"/>
      <c r="C581" s="104"/>
      <c r="D581" s="49"/>
      <c r="E581" s="35"/>
      <c r="F581" s="32"/>
      <c r="G581" s="32"/>
      <c r="H581" s="32"/>
    </row>
    <row r="582" spans="1:8" x14ac:dyDescent="0.25">
      <c r="A582" s="1"/>
      <c r="B582" s="104"/>
      <c r="C582" s="104"/>
      <c r="D582" s="49"/>
      <c r="E582" s="35"/>
      <c r="F582" s="32"/>
      <c r="G582" s="32"/>
      <c r="H582" s="32"/>
    </row>
    <row r="583" spans="1:8" x14ac:dyDescent="0.25">
      <c r="A583" s="1"/>
      <c r="B583" s="104"/>
      <c r="C583" s="104"/>
      <c r="D583" s="49"/>
      <c r="E583" s="35"/>
      <c r="F583" s="32"/>
      <c r="G583" s="32"/>
      <c r="H583" s="32"/>
    </row>
    <row r="584" spans="1:8" x14ac:dyDescent="0.25">
      <c r="A584" s="1"/>
      <c r="B584" s="104"/>
      <c r="C584" s="104"/>
      <c r="D584" s="49"/>
      <c r="E584" s="35"/>
      <c r="F584" s="32"/>
      <c r="G584" s="32"/>
      <c r="H584" s="32"/>
    </row>
    <row r="585" spans="1:8" x14ac:dyDescent="0.25">
      <c r="A585" s="1"/>
      <c r="B585" s="104"/>
      <c r="C585" s="104"/>
      <c r="D585" s="49"/>
      <c r="E585" s="35"/>
      <c r="F585" s="32"/>
      <c r="G585" s="32"/>
      <c r="H585" s="32"/>
    </row>
    <row r="586" spans="1:8" x14ac:dyDescent="0.25">
      <c r="A586" s="1"/>
      <c r="B586" s="104"/>
      <c r="C586" s="104"/>
      <c r="D586" s="49"/>
      <c r="E586" s="35"/>
      <c r="F586" s="32"/>
      <c r="G586" s="32"/>
      <c r="H586" s="32"/>
    </row>
    <row r="587" spans="1:8" x14ac:dyDescent="0.25">
      <c r="A587" s="1"/>
      <c r="B587" s="104"/>
      <c r="C587" s="104"/>
      <c r="D587" s="49"/>
      <c r="E587" s="35"/>
      <c r="F587" s="32"/>
      <c r="G587" s="32"/>
      <c r="H587" s="32"/>
    </row>
    <row r="588" spans="1:8" x14ac:dyDescent="0.25">
      <c r="A588" s="1"/>
      <c r="B588" s="104"/>
      <c r="C588" s="104"/>
      <c r="D588" s="49"/>
      <c r="E588" s="35"/>
      <c r="F588" s="32"/>
      <c r="G588" s="32"/>
      <c r="H588" s="32"/>
    </row>
    <row r="589" spans="1:8" x14ac:dyDescent="0.25">
      <c r="A589" s="1"/>
      <c r="B589" s="104"/>
      <c r="C589" s="104"/>
      <c r="D589" s="49"/>
      <c r="E589" s="35"/>
      <c r="F589" s="32"/>
      <c r="G589" s="32"/>
      <c r="H589" s="32"/>
    </row>
    <row r="590" spans="1:8" x14ac:dyDescent="0.25">
      <c r="A590" s="1"/>
      <c r="B590" s="104"/>
      <c r="C590" s="104"/>
      <c r="D590" s="49"/>
      <c r="E590" s="35"/>
      <c r="F590" s="32"/>
      <c r="G590" s="32"/>
      <c r="H590" s="32"/>
    </row>
    <row r="591" spans="1:8" x14ac:dyDescent="0.25">
      <c r="A591" s="1"/>
      <c r="B591" s="104"/>
      <c r="C591" s="104"/>
      <c r="D591" s="49"/>
      <c r="E591" s="35"/>
      <c r="F591" s="32"/>
      <c r="G591" s="32"/>
      <c r="H591" s="32"/>
    </row>
    <row r="592" spans="1:8" x14ac:dyDescent="0.25">
      <c r="A592" s="1"/>
      <c r="B592" s="104"/>
      <c r="C592" s="104"/>
      <c r="D592" s="49"/>
      <c r="E592" s="35"/>
      <c r="F592" s="32"/>
      <c r="G592" s="32"/>
      <c r="H592" s="32"/>
    </row>
    <row r="593" spans="1:8" x14ac:dyDescent="0.25">
      <c r="A593" s="1"/>
      <c r="B593" s="104"/>
      <c r="C593" s="104"/>
      <c r="D593" s="49"/>
      <c r="E593" s="35"/>
      <c r="F593" s="32"/>
      <c r="G593" s="32"/>
      <c r="H593" s="32"/>
    </row>
    <row r="594" spans="1:8" x14ac:dyDescent="0.25">
      <c r="A594" s="1"/>
      <c r="B594" s="104"/>
      <c r="C594" s="104"/>
      <c r="D594" s="49"/>
      <c r="E594" s="35"/>
      <c r="F594" s="32"/>
      <c r="G594" s="32"/>
      <c r="H594" s="32"/>
    </row>
    <row r="595" spans="1:8" x14ac:dyDescent="0.25">
      <c r="A595" s="1"/>
      <c r="B595" s="104"/>
      <c r="C595" s="104"/>
      <c r="D595" s="49"/>
      <c r="E595" s="35"/>
      <c r="F595" s="32"/>
      <c r="G595" s="32"/>
      <c r="H595" s="32"/>
    </row>
    <row r="596" spans="1:8" x14ac:dyDescent="0.25">
      <c r="A596" s="1"/>
      <c r="B596" s="104"/>
      <c r="C596" s="104"/>
      <c r="D596" s="49"/>
      <c r="E596" s="35"/>
      <c r="F596" s="32"/>
      <c r="G596" s="32"/>
      <c r="H596" s="32"/>
    </row>
    <row r="597" spans="1:8" x14ac:dyDescent="0.25">
      <c r="A597" s="1"/>
      <c r="B597" s="104"/>
      <c r="C597" s="104"/>
      <c r="D597" s="49"/>
      <c r="E597" s="35"/>
      <c r="F597" s="32"/>
      <c r="G597" s="32"/>
      <c r="H597" s="32"/>
    </row>
    <row r="598" spans="1:8" x14ac:dyDescent="0.25">
      <c r="A598" s="1"/>
      <c r="B598" s="104"/>
      <c r="C598" s="104"/>
      <c r="D598" s="49"/>
      <c r="E598" s="35"/>
      <c r="F598" s="32"/>
      <c r="G598" s="32"/>
      <c r="H598" s="32"/>
    </row>
    <row r="599" spans="1:8" x14ac:dyDescent="0.25">
      <c r="A599" s="1"/>
      <c r="B599" s="104"/>
      <c r="C599" s="104"/>
      <c r="D599" s="49"/>
      <c r="E599" s="35"/>
      <c r="F599" s="32"/>
      <c r="G599" s="32"/>
      <c r="H599" s="32"/>
    </row>
    <row r="600" spans="1:8" x14ac:dyDescent="0.25">
      <c r="A600" s="1"/>
      <c r="B600" s="104"/>
      <c r="C600" s="104"/>
      <c r="D600" s="49"/>
      <c r="E600" s="35"/>
      <c r="F600" s="32"/>
      <c r="G600" s="32"/>
      <c r="H600" s="32"/>
    </row>
    <row r="601" spans="1:8" x14ac:dyDescent="0.25">
      <c r="A601" s="1"/>
      <c r="B601" s="104"/>
      <c r="C601" s="104"/>
      <c r="D601" s="49"/>
      <c r="E601" s="35"/>
      <c r="F601" s="32"/>
      <c r="G601" s="32"/>
      <c r="H601" s="32"/>
    </row>
    <row r="602" spans="1:8" x14ac:dyDescent="0.25">
      <c r="A602" s="1"/>
      <c r="B602" s="104"/>
      <c r="C602" s="104"/>
      <c r="D602" s="49"/>
      <c r="E602" s="35"/>
      <c r="F602" s="32"/>
      <c r="G602" s="32"/>
      <c r="H602" s="32"/>
    </row>
    <row r="603" spans="1:8" x14ac:dyDescent="0.25">
      <c r="A603" s="1"/>
      <c r="B603" s="104"/>
      <c r="C603" s="104"/>
      <c r="D603" s="49"/>
      <c r="E603" s="35"/>
      <c r="F603" s="32"/>
      <c r="G603" s="32"/>
      <c r="H603" s="32"/>
    </row>
    <row r="604" spans="1:8" x14ac:dyDescent="0.25">
      <c r="A604" s="1"/>
      <c r="B604" s="104"/>
      <c r="C604" s="104"/>
      <c r="D604" s="49"/>
      <c r="E604" s="35"/>
      <c r="F604" s="32"/>
      <c r="G604" s="32"/>
      <c r="H604" s="32"/>
    </row>
    <row r="605" spans="1:8" x14ac:dyDescent="0.25">
      <c r="A605" s="1"/>
      <c r="B605" s="104"/>
      <c r="C605" s="104"/>
      <c r="D605" s="49"/>
      <c r="E605" s="35"/>
      <c r="F605" s="32"/>
      <c r="G605" s="32"/>
      <c r="H605" s="32"/>
    </row>
    <row r="606" spans="1:8" x14ac:dyDescent="0.25">
      <c r="A606" s="1"/>
      <c r="B606" s="104"/>
      <c r="C606" s="104"/>
      <c r="D606" s="49"/>
      <c r="E606" s="35"/>
      <c r="F606" s="32"/>
      <c r="G606" s="32"/>
      <c r="H606" s="32"/>
    </row>
    <row r="607" spans="1:8" x14ac:dyDescent="0.25">
      <c r="A607" s="1"/>
      <c r="B607" s="104"/>
      <c r="C607" s="104"/>
      <c r="D607" s="49"/>
      <c r="E607" s="35"/>
      <c r="F607" s="32"/>
      <c r="G607" s="32"/>
      <c r="H607" s="32"/>
    </row>
    <row r="608" spans="1:8" x14ac:dyDescent="0.25">
      <c r="A608" s="1"/>
      <c r="B608" s="104"/>
      <c r="C608" s="104"/>
      <c r="D608" s="49"/>
      <c r="E608" s="35"/>
      <c r="F608" s="32"/>
      <c r="G608" s="32"/>
      <c r="H608" s="32"/>
    </row>
    <row r="609" spans="1:8" x14ac:dyDescent="0.25">
      <c r="A609" s="1"/>
      <c r="B609" s="104"/>
      <c r="C609" s="104"/>
      <c r="D609" s="49"/>
      <c r="E609" s="35"/>
      <c r="F609" s="32"/>
      <c r="G609" s="32"/>
      <c r="H609" s="32"/>
    </row>
    <row r="610" spans="1:8" x14ac:dyDescent="0.25">
      <c r="A610" s="1"/>
      <c r="B610" s="104"/>
      <c r="C610" s="104"/>
      <c r="D610" s="49"/>
      <c r="E610" s="35"/>
      <c r="F610" s="32"/>
      <c r="G610" s="32"/>
      <c r="H610" s="32"/>
    </row>
    <row r="611" spans="1:8" x14ac:dyDescent="0.25">
      <c r="A611" s="1"/>
      <c r="B611" s="104"/>
      <c r="C611" s="104"/>
      <c r="D611" s="49"/>
      <c r="E611" s="35"/>
      <c r="F611" s="32"/>
      <c r="G611" s="32"/>
      <c r="H611" s="32"/>
    </row>
    <row r="612" spans="1:8" x14ac:dyDescent="0.25">
      <c r="A612" s="1"/>
      <c r="B612" s="104"/>
      <c r="C612" s="104"/>
      <c r="D612" s="49"/>
      <c r="E612" s="35"/>
      <c r="F612" s="32"/>
      <c r="G612" s="32"/>
      <c r="H612" s="32"/>
    </row>
    <row r="613" spans="1:8" x14ac:dyDescent="0.25">
      <c r="A613" s="1"/>
      <c r="B613" s="104"/>
      <c r="C613" s="104"/>
      <c r="D613" s="49"/>
      <c r="E613" s="35"/>
      <c r="F613" s="32"/>
      <c r="G613" s="32"/>
      <c r="H613" s="32"/>
    </row>
    <row r="614" spans="1:8" x14ac:dyDescent="0.25">
      <c r="A614" s="1"/>
      <c r="B614" s="104"/>
      <c r="C614" s="104"/>
      <c r="D614" s="49"/>
      <c r="E614" s="35"/>
      <c r="F614" s="32"/>
      <c r="G614" s="32"/>
      <c r="H614" s="32"/>
    </row>
    <row r="615" spans="1:8" x14ac:dyDescent="0.25">
      <c r="A615" s="1"/>
      <c r="B615" s="104"/>
      <c r="C615" s="104"/>
      <c r="D615" s="49"/>
      <c r="E615" s="35"/>
      <c r="F615" s="32"/>
      <c r="G615" s="32"/>
      <c r="H615" s="32"/>
    </row>
    <row r="616" spans="1:8" x14ac:dyDescent="0.25">
      <c r="A616" s="1"/>
      <c r="B616" s="104"/>
      <c r="C616" s="104"/>
      <c r="D616" s="49"/>
      <c r="E616" s="35"/>
      <c r="F616" s="32"/>
      <c r="G616" s="32"/>
      <c r="H616" s="32"/>
    </row>
    <row r="617" spans="1:8" x14ac:dyDescent="0.25">
      <c r="A617" s="1"/>
      <c r="B617" s="104"/>
      <c r="C617" s="104"/>
      <c r="D617" s="49"/>
      <c r="E617" s="35"/>
      <c r="F617" s="32"/>
      <c r="G617" s="32"/>
      <c r="H617" s="32"/>
    </row>
    <row r="618" spans="1:8" x14ac:dyDescent="0.25">
      <c r="A618" s="1"/>
      <c r="B618" s="104"/>
      <c r="C618" s="104"/>
      <c r="D618" s="49"/>
      <c r="E618" s="35"/>
      <c r="F618" s="32"/>
      <c r="G618" s="32"/>
      <c r="H618" s="32"/>
    </row>
    <row r="619" spans="1:8" x14ac:dyDescent="0.25">
      <c r="A619" s="1"/>
      <c r="B619" s="104"/>
      <c r="C619" s="104"/>
      <c r="D619" s="49"/>
      <c r="E619" s="35"/>
      <c r="F619" s="32"/>
      <c r="G619" s="32"/>
      <c r="H619" s="32"/>
    </row>
    <row r="620" spans="1:8" x14ac:dyDescent="0.25">
      <c r="A620" s="1"/>
      <c r="B620" s="104"/>
      <c r="C620" s="104"/>
      <c r="D620" s="49"/>
      <c r="E620" s="35"/>
      <c r="F620" s="32"/>
      <c r="G620" s="32"/>
      <c r="H620" s="32"/>
    </row>
    <row r="621" spans="1:8" x14ac:dyDescent="0.25">
      <c r="A621" s="1"/>
      <c r="B621" s="104"/>
      <c r="C621" s="104"/>
      <c r="D621" s="49"/>
      <c r="E621" s="35"/>
      <c r="F621" s="32"/>
      <c r="G621" s="32"/>
      <c r="H621" s="32"/>
    </row>
    <row r="622" spans="1:8" x14ac:dyDescent="0.25">
      <c r="A622" s="1"/>
      <c r="B622" s="104"/>
      <c r="C622" s="104"/>
      <c r="D622" s="49"/>
      <c r="E622" s="35"/>
      <c r="F622" s="32"/>
      <c r="G622" s="32"/>
      <c r="H622" s="32"/>
    </row>
    <row r="623" spans="1:8" x14ac:dyDescent="0.25">
      <c r="A623" s="1"/>
      <c r="B623" s="104"/>
      <c r="C623" s="104"/>
      <c r="D623" s="49"/>
      <c r="E623" s="35"/>
      <c r="F623" s="32"/>
      <c r="G623" s="32"/>
      <c r="H623" s="32"/>
    </row>
    <row r="624" spans="1:8" x14ac:dyDescent="0.25">
      <c r="A624" s="1"/>
      <c r="B624" s="104"/>
      <c r="C624" s="104"/>
      <c r="D624" s="49"/>
      <c r="E624" s="35"/>
      <c r="F624" s="32"/>
      <c r="G624" s="32"/>
      <c r="H624" s="32"/>
    </row>
    <row r="625" spans="1:8" x14ac:dyDescent="0.25">
      <c r="A625" s="1"/>
      <c r="B625" s="104"/>
      <c r="C625" s="104"/>
      <c r="D625" s="49"/>
      <c r="E625" s="35"/>
      <c r="F625" s="32"/>
      <c r="G625" s="32"/>
      <c r="H625" s="32"/>
    </row>
    <row r="626" spans="1:8" x14ac:dyDescent="0.25">
      <c r="A626" s="1"/>
      <c r="B626" s="104"/>
      <c r="C626" s="104"/>
      <c r="D626" s="49"/>
      <c r="E626" s="35"/>
      <c r="F626" s="32"/>
      <c r="G626" s="32"/>
      <c r="H626" s="32"/>
    </row>
    <row r="627" spans="1:8" x14ac:dyDescent="0.25">
      <c r="A627" s="1"/>
      <c r="B627" s="104"/>
      <c r="C627" s="104"/>
      <c r="D627" s="49"/>
      <c r="E627" s="35"/>
      <c r="F627" s="32"/>
      <c r="G627" s="32"/>
      <c r="H627" s="32"/>
    </row>
    <row r="628" spans="1:8" x14ac:dyDescent="0.25">
      <c r="A628" s="1"/>
      <c r="B628" s="104"/>
      <c r="C628" s="104"/>
      <c r="D628" s="49"/>
      <c r="E628" s="35"/>
      <c r="F628" s="32"/>
      <c r="G628" s="32"/>
      <c r="H628" s="32"/>
    </row>
    <row r="629" spans="1:8" x14ac:dyDescent="0.25">
      <c r="A629" s="1"/>
      <c r="B629" s="104"/>
      <c r="C629" s="104"/>
      <c r="D629" s="49"/>
      <c r="E629" s="35"/>
      <c r="F629" s="32"/>
      <c r="G629" s="32"/>
      <c r="H629" s="32"/>
    </row>
    <row r="630" spans="1:8" x14ac:dyDescent="0.25">
      <c r="A630" s="1"/>
      <c r="B630" s="104"/>
      <c r="C630" s="104"/>
      <c r="D630" s="49"/>
      <c r="E630" s="35"/>
      <c r="F630" s="32"/>
      <c r="G630" s="32"/>
      <c r="H630" s="32"/>
    </row>
    <row r="631" spans="1:8" x14ac:dyDescent="0.25">
      <c r="A631" s="1"/>
      <c r="B631" s="104"/>
      <c r="C631" s="104"/>
      <c r="D631" s="49"/>
      <c r="E631" s="35"/>
      <c r="F631" s="32"/>
      <c r="G631" s="32"/>
      <c r="H631" s="32"/>
    </row>
    <row r="632" spans="1:8" x14ac:dyDescent="0.25">
      <c r="A632" s="1"/>
      <c r="B632" s="104"/>
      <c r="C632" s="104"/>
      <c r="D632" s="49"/>
      <c r="E632" s="35"/>
      <c r="F632" s="32"/>
      <c r="G632" s="32"/>
      <c r="H632" s="32"/>
    </row>
    <row r="633" spans="1:8" x14ac:dyDescent="0.25">
      <c r="A633" s="1"/>
      <c r="B633" s="104"/>
      <c r="C633" s="104"/>
      <c r="D633" s="49"/>
      <c r="E633" s="35"/>
      <c r="F633" s="32"/>
      <c r="G633" s="32"/>
      <c r="H633" s="32"/>
    </row>
    <row r="634" spans="1:8" x14ac:dyDescent="0.25">
      <c r="A634" s="1"/>
      <c r="B634" s="104"/>
      <c r="C634" s="104"/>
      <c r="D634" s="49"/>
      <c r="E634" s="35"/>
      <c r="F634" s="32"/>
      <c r="G634" s="32"/>
      <c r="H634" s="32"/>
    </row>
    <row r="635" spans="1:8" x14ac:dyDescent="0.25">
      <c r="A635" s="1"/>
      <c r="B635" s="104"/>
      <c r="C635" s="104"/>
      <c r="D635" s="49"/>
      <c r="E635" s="35"/>
      <c r="F635" s="32"/>
      <c r="G635" s="32"/>
      <c r="H635" s="32"/>
    </row>
    <row r="636" spans="1:8" x14ac:dyDescent="0.25">
      <c r="A636" s="1"/>
      <c r="B636" s="104"/>
      <c r="C636" s="104"/>
      <c r="D636" s="49"/>
      <c r="E636" s="35"/>
      <c r="F636" s="32"/>
      <c r="G636" s="32"/>
      <c r="H636" s="32"/>
    </row>
    <row r="637" spans="1:8" x14ac:dyDescent="0.25">
      <c r="A637" s="1"/>
      <c r="B637" s="104"/>
      <c r="C637" s="104"/>
      <c r="D637" s="49"/>
      <c r="E637" s="35"/>
      <c r="F637" s="32"/>
      <c r="G637" s="32"/>
      <c r="H637" s="32"/>
    </row>
    <row r="638" spans="1:8" x14ac:dyDescent="0.25">
      <c r="A638" s="1"/>
      <c r="B638" s="104"/>
      <c r="C638" s="104"/>
      <c r="D638" s="49"/>
      <c r="E638" s="35"/>
      <c r="F638" s="32"/>
      <c r="G638" s="32"/>
      <c r="H638" s="32"/>
    </row>
    <row r="639" spans="1:8" x14ac:dyDescent="0.25">
      <c r="A639" s="1"/>
      <c r="B639" s="104"/>
      <c r="C639" s="104"/>
      <c r="D639" s="49"/>
      <c r="E639" s="35"/>
      <c r="F639" s="32"/>
      <c r="G639" s="32"/>
      <c r="H639" s="32"/>
    </row>
    <row r="640" spans="1:8" x14ac:dyDescent="0.25">
      <c r="A640" s="1"/>
      <c r="B640" s="104"/>
      <c r="C640" s="104"/>
      <c r="D640" s="49"/>
      <c r="E640" s="35"/>
      <c r="F640" s="32"/>
      <c r="G640" s="32"/>
      <c r="H640" s="32"/>
    </row>
    <row r="641" spans="1:8" x14ac:dyDescent="0.25">
      <c r="A641" s="1"/>
      <c r="B641" s="104"/>
      <c r="C641" s="104"/>
      <c r="D641" s="49"/>
      <c r="E641" s="35"/>
      <c r="F641" s="32"/>
      <c r="G641" s="32"/>
      <c r="H641" s="32"/>
    </row>
    <row r="642" spans="1:8" x14ac:dyDescent="0.25">
      <c r="A642" s="1"/>
      <c r="B642" s="104"/>
      <c r="C642" s="104"/>
      <c r="D642" s="49"/>
      <c r="E642" s="35"/>
      <c r="F642" s="32"/>
      <c r="G642" s="32"/>
      <c r="H642" s="32"/>
    </row>
    <row r="643" spans="1:8" x14ac:dyDescent="0.25">
      <c r="A643" s="1"/>
      <c r="B643" s="104"/>
      <c r="C643" s="104"/>
      <c r="D643" s="49"/>
      <c r="E643" s="35"/>
      <c r="F643" s="32"/>
      <c r="G643" s="32"/>
      <c r="H643" s="32"/>
    </row>
    <row r="644" spans="1:8" x14ac:dyDescent="0.25">
      <c r="A644" s="1"/>
      <c r="B644" s="104"/>
      <c r="C644" s="104"/>
      <c r="D644" s="49"/>
      <c r="E644" s="35"/>
      <c r="F644" s="32"/>
      <c r="G644" s="32"/>
      <c r="H644" s="32"/>
    </row>
    <row r="645" spans="1:8" x14ac:dyDescent="0.25">
      <c r="A645" s="1"/>
      <c r="B645" s="104"/>
      <c r="C645" s="104"/>
      <c r="D645" s="49"/>
      <c r="E645" s="35"/>
      <c r="F645" s="32"/>
      <c r="G645" s="32"/>
      <c r="H645" s="32"/>
    </row>
    <row r="646" spans="1:8" x14ac:dyDescent="0.25">
      <c r="A646" s="1"/>
      <c r="B646" s="104"/>
      <c r="C646" s="104"/>
      <c r="D646" s="49"/>
      <c r="E646" s="35"/>
      <c r="F646" s="32"/>
      <c r="G646" s="32"/>
      <c r="H646" s="32"/>
    </row>
    <row r="647" spans="1:8" x14ac:dyDescent="0.25">
      <c r="A647" s="1"/>
      <c r="B647" s="104"/>
      <c r="C647" s="104"/>
      <c r="D647" s="49"/>
      <c r="E647" s="35"/>
      <c r="F647" s="32"/>
      <c r="G647" s="32"/>
      <c r="H647" s="32"/>
    </row>
    <row r="648" spans="1:8" x14ac:dyDescent="0.25">
      <c r="A648" s="1"/>
      <c r="B648" s="104"/>
      <c r="C648" s="104"/>
      <c r="D648" s="49"/>
      <c r="E648" s="35"/>
      <c r="F648" s="32"/>
      <c r="G648" s="32"/>
      <c r="H648" s="32"/>
    </row>
    <row r="649" spans="1:8" x14ac:dyDescent="0.25">
      <c r="A649" s="1"/>
      <c r="B649" s="104"/>
      <c r="C649" s="104"/>
      <c r="D649" s="49"/>
      <c r="E649" s="35"/>
      <c r="F649" s="32"/>
      <c r="G649" s="32"/>
      <c r="H649" s="32"/>
    </row>
    <row r="650" spans="1:8" x14ac:dyDescent="0.25">
      <c r="A650" s="1"/>
      <c r="B650" s="104"/>
      <c r="C650" s="104"/>
      <c r="D650" s="49"/>
      <c r="E650" s="35"/>
      <c r="F650" s="32"/>
      <c r="G650" s="32"/>
      <c r="H650" s="32"/>
    </row>
    <row r="651" spans="1:8" x14ac:dyDescent="0.25">
      <c r="A651" s="1"/>
      <c r="B651" s="104"/>
      <c r="C651" s="104"/>
      <c r="D651" s="49"/>
      <c r="E651" s="35"/>
      <c r="F651" s="32"/>
      <c r="G651" s="32"/>
      <c r="H651" s="32"/>
    </row>
    <row r="652" spans="1:8" x14ac:dyDescent="0.25">
      <c r="A652" s="1"/>
      <c r="B652" s="104"/>
      <c r="C652" s="104"/>
      <c r="D652" s="49"/>
      <c r="E652" s="35"/>
      <c r="F652" s="32"/>
      <c r="G652" s="32"/>
      <c r="H652" s="32"/>
    </row>
    <row r="653" spans="1:8" x14ac:dyDescent="0.25">
      <c r="A653" s="1"/>
      <c r="B653" s="104"/>
      <c r="C653" s="104"/>
      <c r="D653" s="49"/>
      <c r="E653" s="35"/>
      <c r="F653" s="32"/>
      <c r="G653" s="32"/>
      <c r="H653" s="32"/>
    </row>
    <row r="654" spans="1:8" x14ac:dyDescent="0.25">
      <c r="A654" s="1"/>
      <c r="B654" s="104"/>
      <c r="C654" s="104"/>
      <c r="D654" s="49"/>
      <c r="E654" s="35"/>
      <c r="F654" s="32"/>
      <c r="G654" s="32"/>
      <c r="H654" s="32"/>
    </row>
    <row r="655" spans="1:8" x14ac:dyDescent="0.25">
      <c r="A655" s="1"/>
      <c r="B655" s="104"/>
      <c r="C655" s="104"/>
      <c r="D655" s="49"/>
      <c r="E655" s="35"/>
      <c r="F655" s="32"/>
      <c r="G655" s="32"/>
      <c r="H655" s="32"/>
    </row>
    <row r="656" spans="1:8" x14ac:dyDescent="0.25">
      <c r="A656" s="1"/>
      <c r="B656" s="104"/>
      <c r="C656" s="104"/>
      <c r="D656" s="49"/>
      <c r="E656" s="35"/>
      <c r="F656" s="32"/>
      <c r="G656" s="32"/>
      <c r="H656" s="32"/>
    </row>
    <row r="657" spans="1:8" x14ac:dyDescent="0.25">
      <c r="A657" s="1"/>
      <c r="B657" s="104"/>
      <c r="C657" s="104"/>
      <c r="D657" s="49"/>
      <c r="E657" s="35"/>
      <c r="F657" s="32"/>
      <c r="G657" s="32"/>
      <c r="H657" s="32"/>
    </row>
    <row r="658" spans="1:8" x14ac:dyDescent="0.25">
      <c r="A658" s="1"/>
      <c r="B658" s="104"/>
      <c r="C658" s="104"/>
      <c r="D658" s="49"/>
      <c r="E658" s="35"/>
      <c r="F658" s="32"/>
      <c r="G658" s="32"/>
      <c r="H658" s="32"/>
    </row>
    <row r="659" spans="1:8" x14ac:dyDescent="0.25">
      <c r="A659" s="1"/>
      <c r="B659" s="104"/>
      <c r="C659" s="104"/>
      <c r="D659" s="49"/>
      <c r="E659" s="35"/>
      <c r="F659" s="32"/>
      <c r="G659" s="32"/>
      <c r="H659" s="32"/>
    </row>
    <row r="660" spans="1:8" x14ac:dyDescent="0.25">
      <c r="A660" s="1"/>
      <c r="B660" s="104"/>
      <c r="C660" s="104"/>
      <c r="D660" s="49"/>
      <c r="E660" s="35"/>
      <c r="F660" s="32"/>
      <c r="G660" s="32"/>
      <c r="H660" s="32"/>
    </row>
    <row r="661" spans="1:8" x14ac:dyDescent="0.25">
      <c r="A661" s="1"/>
      <c r="B661" s="104"/>
      <c r="C661" s="104"/>
      <c r="D661" s="49"/>
      <c r="E661" s="35"/>
      <c r="F661" s="32"/>
      <c r="G661" s="32"/>
      <c r="H661" s="32"/>
    </row>
    <row r="662" spans="1:8" x14ac:dyDescent="0.25">
      <c r="A662" s="1"/>
      <c r="B662" s="104"/>
      <c r="C662" s="104"/>
      <c r="D662" s="49"/>
      <c r="E662" s="35"/>
      <c r="F662" s="32"/>
      <c r="G662" s="32"/>
      <c r="H662" s="32"/>
    </row>
    <row r="663" spans="1:8" x14ac:dyDescent="0.25">
      <c r="A663" s="1"/>
      <c r="B663" s="104"/>
      <c r="C663" s="104"/>
      <c r="D663" s="49"/>
      <c r="E663" s="35"/>
      <c r="F663" s="32"/>
      <c r="G663" s="32"/>
      <c r="H663" s="32"/>
    </row>
    <row r="664" spans="1:8" x14ac:dyDescent="0.25">
      <c r="A664" s="1"/>
      <c r="B664" s="104"/>
      <c r="C664" s="104"/>
      <c r="D664" s="49"/>
      <c r="E664" s="35"/>
      <c r="F664" s="32"/>
      <c r="G664" s="32"/>
      <c r="H664" s="32"/>
    </row>
    <row r="665" spans="1:8" x14ac:dyDescent="0.25">
      <c r="A665" s="1"/>
      <c r="B665" s="104"/>
      <c r="C665" s="104"/>
      <c r="D665" s="49"/>
      <c r="E665" s="35"/>
      <c r="F665" s="32"/>
      <c r="G665" s="32"/>
      <c r="H665" s="32"/>
    </row>
    <row r="666" spans="1:8" x14ac:dyDescent="0.25">
      <c r="A666" s="1"/>
      <c r="B666" s="104"/>
      <c r="C666" s="104"/>
      <c r="D666" s="49"/>
      <c r="E666" s="35"/>
      <c r="F666" s="32"/>
      <c r="G666" s="32"/>
      <c r="H666" s="32"/>
    </row>
    <row r="667" spans="1:8" x14ac:dyDescent="0.25">
      <c r="A667" s="1"/>
      <c r="B667" s="104"/>
      <c r="C667" s="104"/>
      <c r="D667" s="49"/>
      <c r="E667" s="35"/>
      <c r="F667" s="32"/>
      <c r="G667" s="32"/>
      <c r="H667" s="32"/>
    </row>
    <row r="668" spans="1:8" x14ac:dyDescent="0.25">
      <c r="A668" s="1"/>
      <c r="B668" s="104"/>
      <c r="C668" s="104"/>
      <c r="D668" s="49"/>
      <c r="E668" s="35"/>
      <c r="F668" s="32"/>
      <c r="G668" s="32"/>
      <c r="H668" s="32"/>
    </row>
    <row r="669" spans="1:8" x14ac:dyDescent="0.25">
      <c r="A669" s="1"/>
      <c r="B669" s="104"/>
      <c r="C669" s="104"/>
      <c r="D669" s="49"/>
      <c r="E669" s="35"/>
      <c r="F669" s="32"/>
      <c r="G669" s="32"/>
      <c r="H669" s="32"/>
    </row>
    <row r="670" spans="1:8" x14ac:dyDescent="0.25">
      <c r="A670" s="1"/>
      <c r="B670" s="104"/>
      <c r="C670" s="104"/>
      <c r="D670" s="49"/>
      <c r="E670" s="35"/>
      <c r="F670" s="32"/>
      <c r="G670" s="32"/>
      <c r="H670" s="32"/>
    </row>
    <row r="671" spans="1:8" x14ac:dyDescent="0.25">
      <c r="A671" s="1"/>
      <c r="B671" s="104"/>
      <c r="C671" s="104"/>
      <c r="D671" s="49"/>
      <c r="E671" s="35"/>
      <c r="F671" s="32"/>
      <c r="G671" s="32"/>
      <c r="H671" s="32"/>
    </row>
    <row r="672" spans="1:8" x14ac:dyDescent="0.25">
      <c r="A672" s="1"/>
      <c r="B672" s="104"/>
      <c r="C672" s="104"/>
      <c r="D672" s="49"/>
      <c r="E672" s="35"/>
      <c r="F672" s="32"/>
      <c r="G672" s="32"/>
      <c r="H672" s="32"/>
    </row>
    <row r="673" spans="1:8" x14ac:dyDescent="0.25">
      <c r="A673" s="1"/>
      <c r="B673" s="104"/>
      <c r="C673" s="104"/>
      <c r="D673" s="49"/>
      <c r="E673" s="35"/>
      <c r="F673" s="32"/>
      <c r="G673" s="32"/>
      <c r="H673" s="32"/>
    </row>
    <row r="674" spans="1:8" x14ac:dyDescent="0.25">
      <c r="A674" s="1"/>
      <c r="B674" s="104"/>
      <c r="C674" s="104"/>
      <c r="D674" s="49"/>
      <c r="E674" s="35"/>
      <c r="F674" s="32"/>
      <c r="G674" s="32"/>
      <c r="H674" s="32"/>
    </row>
    <row r="675" spans="1:8" x14ac:dyDescent="0.25">
      <c r="A675" s="1"/>
      <c r="B675" s="104"/>
      <c r="C675" s="104"/>
      <c r="D675" s="49"/>
      <c r="E675" s="35"/>
      <c r="F675" s="32"/>
      <c r="G675" s="32"/>
      <c r="H675" s="32"/>
    </row>
    <row r="676" spans="1:8" x14ac:dyDescent="0.25">
      <c r="A676" s="1"/>
      <c r="B676" s="104"/>
      <c r="C676" s="104"/>
      <c r="D676" s="49"/>
      <c r="E676" s="35"/>
      <c r="F676" s="32"/>
      <c r="G676" s="32"/>
      <c r="H676" s="32"/>
    </row>
    <row r="677" spans="1:8" x14ac:dyDescent="0.25">
      <c r="A677" s="1"/>
      <c r="B677" s="104"/>
      <c r="C677" s="104"/>
      <c r="D677" s="49"/>
      <c r="E677" s="35"/>
      <c r="F677" s="32"/>
      <c r="G677" s="32"/>
      <c r="H677" s="32"/>
    </row>
    <row r="678" spans="1:8" x14ac:dyDescent="0.25">
      <c r="A678" s="1"/>
      <c r="B678" s="104"/>
      <c r="C678" s="104"/>
      <c r="D678" s="49"/>
      <c r="E678" s="35"/>
      <c r="F678" s="32"/>
      <c r="G678" s="32"/>
      <c r="H678" s="32"/>
    </row>
    <row r="679" spans="1:8" x14ac:dyDescent="0.25">
      <c r="A679" s="1"/>
      <c r="B679" s="104"/>
      <c r="C679" s="104"/>
      <c r="D679" s="49"/>
      <c r="E679" s="35"/>
      <c r="F679" s="32"/>
      <c r="G679" s="32"/>
      <c r="H679" s="32"/>
    </row>
    <row r="680" spans="1:8" x14ac:dyDescent="0.25">
      <c r="A680" s="1"/>
      <c r="B680" s="104"/>
      <c r="C680" s="104"/>
      <c r="D680" s="49"/>
      <c r="E680" s="35"/>
      <c r="F680" s="32"/>
      <c r="G680" s="32"/>
      <c r="H680" s="32"/>
    </row>
    <row r="681" spans="1:8" x14ac:dyDescent="0.25">
      <c r="A681" s="1"/>
      <c r="B681" s="104"/>
      <c r="C681" s="104"/>
      <c r="D681" s="49"/>
      <c r="E681" s="35"/>
      <c r="F681" s="32"/>
      <c r="G681" s="32"/>
      <c r="H681" s="32"/>
    </row>
    <row r="682" spans="1:8" x14ac:dyDescent="0.25">
      <c r="A682" s="1"/>
      <c r="B682" s="104"/>
      <c r="C682" s="104"/>
      <c r="D682" s="49"/>
      <c r="E682" s="35"/>
      <c r="F682" s="32"/>
      <c r="G682" s="32"/>
      <c r="H682" s="32"/>
    </row>
    <row r="683" spans="1:8" x14ac:dyDescent="0.25">
      <c r="A683" s="1"/>
      <c r="B683" s="104"/>
      <c r="C683" s="104"/>
      <c r="D683" s="49"/>
      <c r="E683" s="35"/>
      <c r="F683" s="32"/>
      <c r="G683" s="32"/>
      <c r="H683" s="32"/>
    </row>
    <row r="684" spans="1:8" x14ac:dyDescent="0.25">
      <c r="A684" s="1"/>
      <c r="B684" s="104"/>
      <c r="C684" s="104"/>
      <c r="D684" s="49"/>
      <c r="E684" s="35"/>
      <c r="F684" s="32"/>
      <c r="G684" s="32"/>
      <c r="H684" s="32"/>
    </row>
    <row r="685" spans="1:8" x14ac:dyDescent="0.25">
      <c r="A685" s="1"/>
      <c r="B685" s="104"/>
      <c r="C685" s="104"/>
      <c r="D685" s="49"/>
      <c r="E685" s="35"/>
      <c r="F685" s="32"/>
      <c r="G685" s="32"/>
      <c r="H685" s="32"/>
    </row>
    <row r="686" spans="1:8" x14ac:dyDescent="0.25">
      <c r="A686" s="1"/>
      <c r="B686" s="104"/>
      <c r="C686" s="104"/>
      <c r="D686" s="49"/>
      <c r="E686" s="35"/>
      <c r="F686" s="32"/>
      <c r="G686" s="32"/>
      <c r="H686" s="32"/>
    </row>
    <row r="687" spans="1:8" x14ac:dyDescent="0.25">
      <c r="A687" s="1"/>
      <c r="B687" s="104"/>
      <c r="C687" s="104"/>
      <c r="D687" s="49"/>
      <c r="E687" s="35"/>
      <c r="F687" s="32"/>
      <c r="G687" s="32"/>
      <c r="H687" s="32"/>
    </row>
    <row r="688" spans="1:8" x14ac:dyDescent="0.25">
      <c r="A688" s="1"/>
      <c r="B688" s="104"/>
      <c r="C688" s="104"/>
      <c r="D688" s="49"/>
      <c r="E688" s="35"/>
      <c r="F688" s="32"/>
      <c r="G688" s="32"/>
      <c r="H688" s="32"/>
    </row>
    <row r="689" spans="1:8" x14ac:dyDescent="0.25">
      <c r="A689" s="1"/>
      <c r="B689" s="104"/>
      <c r="C689" s="104"/>
      <c r="D689" s="49"/>
      <c r="E689" s="35"/>
      <c r="F689" s="32"/>
      <c r="G689" s="32"/>
      <c r="H689" s="32"/>
    </row>
    <row r="690" spans="1:8" x14ac:dyDescent="0.25">
      <c r="A690" s="1"/>
      <c r="B690" s="104"/>
      <c r="C690" s="104"/>
      <c r="D690" s="49"/>
      <c r="E690" s="35"/>
      <c r="F690" s="32"/>
      <c r="G690" s="32"/>
      <c r="H690" s="32"/>
    </row>
    <row r="691" spans="1:8" x14ac:dyDescent="0.25">
      <c r="A691" s="1"/>
      <c r="B691" s="104"/>
      <c r="C691" s="104"/>
      <c r="D691" s="49"/>
      <c r="E691" s="35"/>
      <c r="F691" s="32"/>
      <c r="G691" s="32"/>
      <c r="H691" s="32"/>
    </row>
    <row r="692" spans="1:8" x14ac:dyDescent="0.25">
      <c r="A692" s="1"/>
      <c r="B692" s="104"/>
      <c r="C692" s="104"/>
      <c r="D692" s="49"/>
      <c r="E692" s="35"/>
      <c r="F692" s="32"/>
      <c r="G692" s="32"/>
      <c r="H692" s="32"/>
    </row>
    <row r="693" spans="1:8" x14ac:dyDescent="0.25">
      <c r="A693" s="1"/>
      <c r="B693" s="104"/>
      <c r="C693" s="104"/>
      <c r="D693" s="49"/>
      <c r="E693" s="35"/>
      <c r="F693" s="32"/>
      <c r="G693" s="32"/>
      <c r="H693" s="32"/>
    </row>
    <row r="694" spans="1:8" x14ac:dyDescent="0.25">
      <c r="A694" s="1"/>
      <c r="B694" s="104"/>
      <c r="C694" s="104"/>
      <c r="D694" s="49"/>
      <c r="E694" s="35"/>
      <c r="F694" s="32"/>
      <c r="G694" s="32"/>
      <c r="H694" s="32"/>
    </row>
    <row r="695" spans="1:8" x14ac:dyDescent="0.25">
      <c r="A695" s="1"/>
      <c r="B695" s="104"/>
      <c r="C695" s="104"/>
      <c r="D695" s="49"/>
      <c r="E695" s="35"/>
      <c r="F695" s="32"/>
      <c r="G695" s="32"/>
      <c r="H695" s="32"/>
    </row>
    <row r="696" spans="1:8" x14ac:dyDescent="0.25">
      <c r="A696" s="1"/>
      <c r="B696" s="104"/>
      <c r="C696" s="104"/>
      <c r="D696" s="49"/>
      <c r="E696" s="35"/>
      <c r="F696" s="32"/>
      <c r="G696" s="32"/>
      <c r="H696" s="32"/>
    </row>
    <row r="697" spans="1:8" x14ac:dyDescent="0.25">
      <c r="A697" s="1"/>
      <c r="B697" s="104"/>
      <c r="C697" s="104"/>
      <c r="D697" s="49"/>
      <c r="E697" s="35"/>
      <c r="F697" s="32"/>
      <c r="G697" s="32"/>
      <c r="H697" s="32"/>
    </row>
    <row r="698" spans="1:8" x14ac:dyDescent="0.25">
      <c r="A698" s="1"/>
      <c r="B698" s="104"/>
      <c r="C698" s="104"/>
      <c r="D698" s="49"/>
      <c r="E698" s="35"/>
      <c r="F698" s="32"/>
      <c r="G698" s="32"/>
      <c r="H698" s="32"/>
    </row>
    <row r="699" spans="1:8" x14ac:dyDescent="0.25">
      <c r="A699" s="1"/>
      <c r="B699" s="104"/>
      <c r="C699" s="104"/>
      <c r="D699" s="49"/>
      <c r="E699" s="35"/>
      <c r="F699" s="32"/>
      <c r="G699" s="32"/>
      <c r="H699" s="32"/>
    </row>
    <row r="700" spans="1:8" x14ac:dyDescent="0.25">
      <c r="A700" s="1"/>
      <c r="B700" s="104"/>
      <c r="C700" s="104"/>
      <c r="D700" s="49"/>
      <c r="E700" s="35"/>
      <c r="F700" s="32"/>
      <c r="G700" s="32"/>
      <c r="H700" s="32"/>
    </row>
    <row r="701" spans="1:8" x14ac:dyDescent="0.25">
      <c r="A701" s="1"/>
      <c r="B701" s="104"/>
      <c r="C701" s="104"/>
      <c r="D701" s="49"/>
      <c r="E701" s="35"/>
      <c r="F701" s="32"/>
      <c r="G701" s="32"/>
      <c r="H701" s="32"/>
    </row>
    <row r="702" spans="1:8" x14ac:dyDescent="0.25">
      <c r="A702" s="1"/>
      <c r="B702" s="104"/>
      <c r="C702" s="104"/>
      <c r="D702" s="49"/>
      <c r="E702" s="35"/>
      <c r="F702" s="32"/>
      <c r="G702" s="32"/>
      <c r="H702" s="32"/>
    </row>
    <row r="703" spans="1:8" x14ac:dyDescent="0.25">
      <c r="A703" s="1"/>
      <c r="B703" s="104"/>
      <c r="C703" s="104"/>
      <c r="D703" s="49"/>
      <c r="E703" s="35"/>
      <c r="F703" s="32"/>
      <c r="G703" s="32"/>
      <c r="H703" s="32"/>
    </row>
    <row r="704" spans="1:8" x14ac:dyDescent="0.25">
      <c r="A704" s="1"/>
      <c r="B704" s="104"/>
      <c r="C704" s="104"/>
      <c r="D704" s="49"/>
      <c r="E704" s="35"/>
      <c r="F704" s="32"/>
      <c r="G704" s="32"/>
      <c r="H704" s="32"/>
    </row>
    <row r="705" spans="1:8" x14ac:dyDescent="0.25">
      <c r="A705" s="1"/>
      <c r="B705" s="104"/>
      <c r="C705" s="104"/>
      <c r="D705" s="49"/>
      <c r="E705" s="35"/>
      <c r="F705" s="32"/>
      <c r="G705" s="32"/>
      <c r="H705" s="32"/>
    </row>
    <row r="706" spans="1:8" x14ac:dyDescent="0.25">
      <c r="A706" s="1"/>
      <c r="B706" s="104"/>
      <c r="C706" s="104"/>
      <c r="D706" s="49"/>
      <c r="E706" s="35"/>
      <c r="F706" s="32"/>
      <c r="G706" s="32"/>
      <c r="H706" s="32"/>
    </row>
    <row r="707" spans="1:8" x14ac:dyDescent="0.25">
      <c r="A707" s="1"/>
      <c r="B707" s="104"/>
      <c r="C707" s="104"/>
      <c r="D707" s="49"/>
      <c r="E707" s="35"/>
      <c r="F707" s="32"/>
      <c r="G707" s="32"/>
      <c r="H707" s="32"/>
    </row>
    <row r="708" spans="1:8" x14ac:dyDescent="0.25">
      <c r="A708" s="1"/>
      <c r="B708" s="104"/>
      <c r="C708" s="104"/>
      <c r="D708" s="49"/>
      <c r="E708" s="35"/>
      <c r="F708" s="32"/>
      <c r="G708" s="32"/>
      <c r="H708" s="32"/>
    </row>
    <row r="709" spans="1:8" x14ac:dyDescent="0.25">
      <c r="A709" s="1"/>
      <c r="B709" s="104"/>
      <c r="C709" s="104"/>
      <c r="D709" s="49"/>
      <c r="E709" s="35"/>
      <c r="F709" s="32"/>
      <c r="G709" s="32"/>
      <c r="H709" s="32"/>
    </row>
    <row r="710" spans="1:8" x14ac:dyDescent="0.25">
      <c r="A710" s="1"/>
      <c r="B710" s="104"/>
      <c r="C710" s="104"/>
      <c r="D710" s="49"/>
      <c r="E710" s="35"/>
      <c r="F710" s="32"/>
      <c r="G710" s="32"/>
      <c r="H710" s="32"/>
    </row>
    <row r="711" spans="1:8" x14ac:dyDescent="0.25">
      <c r="A711" s="1"/>
      <c r="B711" s="104"/>
      <c r="C711" s="104"/>
      <c r="D711" s="49"/>
      <c r="E711" s="35"/>
      <c r="F711" s="32"/>
      <c r="G711" s="32"/>
      <c r="H711" s="32"/>
    </row>
    <row r="712" spans="1:8" x14ac:dyDescent="0.25">
      <c r="A712" s="1"/>
      <c r="B712" s="104"/>
      <c r="C712" s="104"/>
      <c r="D712" s="49"/>
      <c r="E712" s="35"/>
      <c r="F712" s="32"/>
      <c r="G712" s="32"/>
      <c r="H712" s="32"/>
    </row>
    <row r="713" spans="1:8" x14ac:dyDescent="0.25">
      <c r="A713" s="1"/>
      <c r="B713" s="104"/>
      <c r="C713" s="104"/>
      <c r="D713" s="49"/>
      <c r="E713" s="35"/>
      <c r="F713" s="32"/>
      <c r="G713" s="32"/>
      <c r="H713" s="32"/>
    </row>
    <row r="714" spans="1:8" x14ac:dyDescent="0.25">
      <c r="A714" s="1"/>
      <c r="B714" s="104"/>
      <c r="C714" s="104"/>
      <c r="D714" s="49"/>
      <c r="E714" s="35"/>
      <c r="F714" s="32"/>
      <c r="G714" s="32"/>
      <c r="H714" s="32"/>
    </row>
    <row r="715" spans="1:8" x14ac:dyDescent="0.25">
      <c r="A715" s="1"/>
      <c r="B715" s="104"/>
      <c r="C715" s="104"/>
      <c r="D715" s="49"/>
      <c r="E715" s="35"/>
      <c r="F715" s="32"/>
      <c r="G715" s="32"/>
      <c r="H715" s="32"/>
    </row>
    <row r="716" spans="1:8" x14ac:dyDescent="0.25">
      <c r="A716" s="1"/>
      <c r="B716" s="104"/>
      <c r="C716" s="104"/>
      <c r="D716" s="49"/>
      <c r="E716" s="35"/>
      <c r="F716" s="32"/>
      <c r="G716" s="32"/>
      <c r="H716" s="32"/>
    </row>
    <row r="717" spans="1:8" x14ac:dyDescent="0.25">
      <c r="A717" s="1"/>
      <c r="B717" s="104"/>
      <c r="C717" s="104"/>
      <c r="D717" s="49"/>
      <c r="E717" s="35"/>
      <c r="F717" s="32"/>
      <c r="G717" s="32"/>
      <c r="H717" s="32"/>
    </row>
    <row r="718" spans="1:8" x14ac:dyDescent="0.25">
      <c r="A718" s="1"/>
      <c r="B718" s="104"/>
      <c r="C718" s="104"/>
      <c r="D718" s="49"/>
      <c r="E718" s="35"/>
      <c r="F718" s="32"/>
      <c r="G718" s="32"/>
      <c r="H718" s="32"/>
    </row>
    <row r="719" spans="1:8" x14ac:dyDescent="0.25">
      <c r="A719" s="1"/>
      <c r="B719" s="104"/>
      <c r="C719" s="104"/>
      <c r="D719" s="49"/>
      <c r="E719" s="35"/>
      <c r="F719" s="32"/>
      <c r="G719" s="32"/>
      <c r="H719" s="32"/>
    </row>
    <row r="720" spans="1:8" x14ac:dyDescent="0.25">
      <c r="A720" s="1"/>
      <c r="B720" s="104"/>
      <c r="C720" s="104"/>
      <c r="D720" s="49"/>
      <c r="E720" s="35"/>
      <c r="F720" s="32"/>
      <c r="G720" s="32"/>
      <c r="H720" s="32"/>
    </row>
    <row r="721" spans="1:8" x14ac:dyDescent="0.25">
      <c r="A721" s="1"/>
      <c r="B721" s="104"/>
      <c r="C721" s="104"/>
      <c r="D721" s="49"/>
      <c r="E721" s="35"/>
      <c r="F721" s="32"/>
      <c r="G721" s="32"/>
      <c r="H721" s="32"/>
    </row>
    <row r="722" spans="1:8" x14ac:dyDescent="0.25">
      <c r="A722" s="1"/>
      <c r="B722" s="104"/>
      <c r="C722" s="104"/>
      <c r="D722" s="49"/>
      <c r="E722" s="35"/>
      <c r="F722" s="32"/>
      <c r="G722" s="32"/>
      <c r="H722" s="32"/>
    </row>
    <row r="723" spans="1:8" x14ac:dyDescent="0.25">
      <c r="A723" s="1"/>
      <c r="B723" s="104"/>
      <c r="C723" s="104"/>
      <c r="D723" s="49"/>
      <c r="E723" s="35"/>
      <c r="F723" s="32"/>
      <c r="G723" s="32"/>
      <c r="H723" s="32"/>
    </row>
    <row r="724" spans="1:8" x14ac:dyDescent="0.25">
      <c r="A724" s="1"/>
      <c r="B724" s="104"/>
      <c r="C724" s="104"/>
      <c r="D724" s="49"/>
      <c r="E724" s="35"/>
      <c r="F724" s="32"/>
      <c r="G724" s="32"/>
      <c r="H724" s="32"/>
    </row>
    <row r="725" spans="1:8" x14ac:dyDescent="0.25">
      <c r="A725" s="1"/>
      <c r="B725" s="104"/>
      <c r="C725" s="104"/>
      <c r="D725" s="49"/>
      <c r="E725" s="35"/>
      <c r="F725" s="32"/>
      <c r="G725" s="32"/>
      <c r="H725" s="32"/>
    </row>
    <row r="726" spans="1:8" x14ac:dyDescent="0.25">
      <c r="A726" s="1"/>
      <c r="B726" s="104"/>
      <c r="C726" s="104"/>
      <c r="D726" s="49"/>
      <c r="E726" s="35"/>
      <c r="F726" s="32"/>
      <c r="G726" s="32"/>
      <c r="H726" s="32"/>
    </row>
    <row r="727" spans="1:8" x14ac:dyDescent="0.25">
      <c r="A727" s="1"/>
      <c r="B727" s="104"/>
      <c r="C727" s="104"/>
      <c r="D727" s="49"/>
      <c r="E727" s="35"/>
      <c r="F727" s="32"/>
      <c r="G727" s="32"/>
      <c r="H727" s="32"/>
    </row>
    <row r="728" spans="1:8" x14ac:dyDescent="0.25">
      <c r="A728" s="1"/>
      <c r="B728" s="104"/>
      <c r="C728" s="104"/>
      <c r="D728" s="49"/>
      <c r="E728" s="35"/>
      <c r="F728" s="32"/>
      <c r="G728" s="32"/>
      <c r="H728" s="32"/>
    </row>
    <row r="729" spans="1:8" x14ac:dyDescent="0.25">
      <c r="A729" s="1"/>
      <c r="B729" s="104"/>
      <c r="C729" s="104"/>
      <c r="D729" s="49"/>
      <c r="E729" s="35"/>
      <c r="F729" s="32"/>
      <c r="G729" s="32"/>
      <c r="H729" s="32"/>
    </row>
    <row r="730" spans="1:8" x14ac:dyDescent="0.25">
      <c r="A730" s="1"/>
      <c r="B730" s="104"/>
      <c r="C730" s="104"/>
      <c r="D730" s="49"/>
      <c r="E730" s="35"/>
      <c r="F730" s="32"/>
      <c r="G730" s="32"/>
      <c r="H730" s="32"/>
    </row>
    <row r="731" spans="1:8" x14ac:dyDescent="0.25">
      <c r="A731" s="1"/>
      <c r="B731" s="104"/>
      <c r="C731" s="104"/>
      <c r="D731" s="49"/>
      <c r="E731" s="35"/>
      <c r="F731" s="32"/>
      <c r="G731" s="32"/>
      <c r="H731" s="32"/>
    </row>
    <row r="732" spans="1:8" x14ac:dyDescent="0.25">
      <c r="A732" s="1"/>
      <c r="B732" s="104"/>
      <c r="C732" s="104"/>
      <c r="D732" s="49"/>
      <c r="E732" s="35"/>
      <c r="F732" s="32"/>
      <c r="G732" s="32"/>
      <c r="H732" s="32"/>
    </row>
    <row r="733" spans="1:8" x14ac:dyDescent="0.25">
      <c r="A733" s="1"/>
      <c r="B733" s="104"/>
      <c r="C733" s="104"/>
      <c r="D733" s="49"/>
      <c r="E733" s="35"/>
      <c r="F733" s="32"/>
      <c r="G733" s="32"/>
      <c r="H733" s="32"/>
    </row>
    <row r="734" spans="1:8" x14ac:dyDescent="0.25">
      <c r="A734" s="1"/>
      <c r="B734" s="104"/>
      <c r="C734" s="104"/>
      <c r="D734" s="49"/>
      <c r="E734" s="35"/>
      <c r="F734" s="32"/>
      <c r="G734" s="32"/>
      <c r="H734" s="32"/>
    </row>
    <row r="735" spans="1:8" x14ac:dyDescent="0.25">
      <c r="A735" s="1"/>
      <c r="B735" s="104"/>
      <c r="C735" s="104"/>
      <c r="D735" s="49"/>
      <c r="E735" s="35"/>
      <c r="F735" s="32"/>
      <c r="G735" s="32"/>
      <c r="H735" s="32"/>
    </row>
    <row r="736" spans="1:8" x14ac:dyDescent="0.25">
      <c r="A736" s="1"/>
      <c r="B736" s="104"/>
      <c r="C736" s="104"/>
      <c r="D736" s="49"/>
      <c r="E736" s="35"/>
      <c r="F736" s="32"/>
      <c r="G736" s="32"/>
      <c r="H736" s="32"/>
    </row>
    <row r="737" spans="1:8" x14ac:dyDescent="0.25">
      <c r="A737" s="1"/>
      <c r="B737" s="104"/>
      <c r="C737" s="104"/>
      <c r="D737" s="49"/>
      <c r="E737" s="35"/>
      <c r="F737" s="32"/>
      <c r="G737" s="32"/>
      <c r="H737" s="32"/>
    </row>
    <row r="738" spans="1:8" x14ac:dyDescent="0.25">
      <c r="A738" s="1"/>
      <c r="B738" s="104"/>
      <c r="C738" s="104"/>
      <c r="D738" s="49"/>
      <c r="E738" s="35"/>
      <c r="F738" s="32"/>
      <c r="G738" s="32"/>
      <c r="H738" s="32"/>
    </row>
    <row r="739" spans="1:8" x14ac:dyDescent="0.25">
      <c r="A739" s="1"/>
      <c r="B739" s="104"/>
      <c r="C739" s="104"/>
      <c r="D739" s="49"/>
      <c r="E739" s="35"/>
      <c r="F739" s="32"/>
      <c r="G739" s="32"/>
      <c r="H739" s="32"/>
    </row>
    <row r="740" spans="1:8" x14ac:dyDescent="0.25">
      <c r="A740" s="1"/>
      <c r="B740" s="104"/>
      <c r="C740" s="104"/>
      <c r="D740" s="49"/>
      <c r="E740" s="35"/>
      <c r="F740" s="32"/>
      <c r="G740" s="32"/>
      <c r="H740" s="32"/>
    </row>
    <row r="741" spans="1:8" x14ac:dyDescent="0.25">
      <c r="A741" s="1"/>
      <c r="B741" s="104"/>
      <c r="C741" s="104"/>
      <c r="D741" s="49"/>
      <c r="E741" s="35"/>
      <c r="F741" s="32"/>
      <c r="G741" s="32"/>
      <c r="H741" s="32"/>
    </row>
    <row r="742" spans="1:8" x14ac:dyDescent="0.25">
      <c r="A742" s="1"/>
      <c r="B742" s="104"/>
      <c r="C742" s="104"/>
      <c r="D742" s="49"/>
      <c r="E742" s="35"/>
      <c r="F742" s="32"/>
      <c r="G742" s="32"/>
      <c r="H742" s="32"/>
    </row>
    <row r="743" spans="1:8" x14ac:dyDescent="0.25">
      <c r="A743" s="1"/>
      <c r="B743" s="104"/>
      <c r="C743" s="104"/>
      <c r="D743" s="49"/>
      <c r="E743" s="35"/>
      <c r="F743" s="32"/>
      <c r="G743" s="32"/>
      <c r="H743" s="32"/>
    </row>
    <row r="744" spans="1:8" x14ac:dyDescent="0.25">
      <c r="A744" s="1"/>
      <c r="B744" s="104"/>
      <c r="C744" s="104"/>
      <c r="D744" s="49"/>
      <c r="E744" s="35"/>
      <c r="F744" s="32"/>
      <c r="G744" s="32"/>
      <c r="H744" s="32"/>
    </row>
    <row r="745" spans="1:8" x14ac:dyDescent="0.25">
      <c r="A745" s="1"/>
      <c r="B745" s="104"/>
      <c r="C745" s="104"/>
      <c r="D745" s="49"/>
      <c r="E745" s="35"/>
      <c r="F745" s="32"/>
      <c r="G745" s="32"/>
      <c r="H745" s="32"/>
    </row>
    <row r="746" spans="1:8" x14ac:dyDescent="0.25">
      <c r="A746" s="1"/>
      <c r="B746" s="104"/>
      <c r="C746" s="104"/>
      <c r="D746" s="49"/>
      <c r="E746" s="35"/>
      <c r="F746" s="32"/>
      <c r="G746" s="32"/>
      <c r="H746" s="32"/>
    </row>
    <row r="747" spans="1:8" x14ac:dyDescent="0.25">
      <c r="A747" s="1"/>
      <c r="B747" s="104"/>
      <c r="C747" s="104"/>
      <c r="D747" s="49"/>
      <c r="E747" s="35"/>
      <c r="F747" s="32"/>
      <c r="G747" s="32"/>
      <c r="H747" s="32"/>
    </row>
    <row r="748" spans="1:8" x14ac:dyDescent="0.25">
      <c r="A748" s="1"/>
      <c r="B748" s="104"/>
      <c r="C748" s="104"/>
      <c r="D748" s="49"/>
      <c r="E748" s="35"/>
      <c r="F748" s="32"/>
      <c r="G748" s="32"/>
      <c r="H748" s="32"/>
    </row>
    <row r="749" spans="1:8" x14ac:dyDescent="0.25">
      <c r="A749" s="1"/>
      <c r="B749" s="104"/>
      <c r="C749" s="104"/>
      <c r="D749" s="49"/>
      <c r="E749" s="35"/>
      <c r="F749" s="32"/>
      <c r="G749" s="32"/>
      <c r="H749" s="32"/>
    </row>
    <row r="750" spans="1:8" x14ac:dyDescent="0.25">
      <c r="A750" s="1"/>
      <c r="B750" s="104"/>
      <c r="C750" s="104"/>
      <c r="D750" s="49"/>
      <c r="E750" s="35"/>
      <c r="F750" s="32"/>
      <c r="G750" s="32"/>
      <c r="H750" s="32"/>
    </row>
    <row r="751" spans="1:8" x14ac:dyDescent="0.25">
      <c r="A751" s="1"/>
      <c r="B751" s="104"/>
      <c r="C751" s="104"/>
      <c r="D751" s="49"/>
      <c r="E751" s="35"/>
      <c r="F751" s="32"/>
      <c r="G751" s="32"/>
      <c r="H751" s="32"/>
    </row>
    <row r="752" spans="1:8" x14ac:dyDescent="0.25">
      <c r="A752" s="1"/>
      <c r="B752" s="104"/>
      <c r="C752" s="104"/>
      <c r="D752" s="49"/>
      <c r="E752" s="35"/>
      <c r="F752" s="32"/>
      <c r="G752" s="32"/>
      <c r="H752" s="32"/>
    </row>
    <row r="753" spans="1:8" x14ac:dyDescent="0.25">
      <c r="A753" s="1"/>
      <c r="B753" s="104"/>
      <c r="C753" s="104"/>
      <c r="D753" s="49"/>
      <c r="E753" s="35"/>
      <c r="F753" s="32"/>
      <c r="G753" s="32"/>
      <c r="H753" s="32"/>
    </row>
    <row r="754" spans="1:8" x14ac:dyDescent="0.25">
      <c r="A754" s="1"/>
      <c r="B754" s="104"/>
      <c r="C754" s="104"/>
      <c r="D754" s="49"/>
      <c r="E754" s="35"/>
      <c r="F754" s="32"/>
      <c r="G754" s="32"/>
      <c r="H754" s="32"/>
    </row>
    <row r="755" spans="1:8" x14ac:dyDescent="0.25">
      <c r="A755" s="1"/>
      <c r="B755" s="104"/>
      <c r="C755" s="104"/>
      <c r="D755" s="49"/>
      <c r="E755" s="35"/>
      <c r="F755" s="32"/>
      <c r="G755" s="32"/>
      <c r="H755" s="32"/>
    </row>
    <row r="756" spans="1:8" x14ac:dyDescent="0.25">
      <c r="A756" s="1"/>
      <c r="B756" s="104"/>
      <c r="C756" s="104"/>
      <c r="D756" s="49"/>
      <c r="E756" s="35"/>
      <c r="F756" s="32"/>
      <c r="G756" s="32"/>
      <c r="H756" s="32"/>
    </row>
    <row r="757" spans="1:8" x14ac:dyDescent="0.25">
      <c r="A757" s="1"/>
      <c r="B757" s="104"/>
      <c r="C757" s="104"/>
      <c r="D757" s="49"/>
      <c r="E757" s="35"/>
      <c r="F757" s="32"/>
      <c r="G757" s="32"/>
      <c r="H757" s="32"/>
    </row>
    <row r="758" spans="1:8" x14ac:dyDescent="0.25">
      <c r="A758" s="1"/>
      <c r="B758" s="104"/>
      <c r="C758" s="104"/>
      <c r="D758" s="49"/>
      <c r="E758" s="35"/>
      <c r="F758" s="32"/>
      <c r="G758" s="32"/>
      <c r="H758" s="32"/>
    </row>
    <row r="759" spans="1:8" x14ac:dyDescent="0.25">
      <c r="A759" s="1"/>
      <c r="B759" s="104"/>
      <c r="C759" s="104"/>
      <c r="D759" s="49"/>
      <c r="E759" s="35"/>
      <c r="F759" s="32"/>
      <c r="G759" s="32"/>
      <c r="H759" s="32"/>
    </row>
    <row r="760" spans="1:8" x14ac:dyDescent="0.25">
      <c r="A760" s="1"/>
      <c r="B760" s="104"/>
      <c r="C760" s="104"/>
      <c r="D760" s="49"/>
      <c r="E760" s="35"/>
      <c r="F760" s="32"/>
      <c r="G760" s="32"/>
      <c r="H760" s="32"/>
    </row>
    <row r="761" spans="1:8" x14ac:dyDescent="0.25">
      <c r="A761" s="1"/>
      <c r="B761" s="104"/>
      <c r="C761" s="104"/>
      <c r="D761" s="49"/>
      <c r="E761" s="35"/>
      <c r="F761" s="32"/>
      <c r="G761" s="32"/>
      <c r="H761" s="32"/>
    </row>
    <row r="762" spans="1:8" x14ac:dyDescent="0.25">
      <c r="A762" s="1"/>
      <c r="B762" s="104"/>
      <c r="C762" s="104"/>
      <c r="D762" s="49"/>
      <c r="E762" s="35"/>
      <c r="F762" s="32"/>
      <c r="G762" s="32"/>
      <c r="H762" s="32"/>
    </row>
    <row r="763" spans="1:8" x14ac:dyDescent="0.25">
      <c r="A763" s="1"/>
      <c r="B763" s="104"/>
      <c r="C763" s="104"/>
      <c r="D763" s="49"/>
      <c r="E763" s="35"/>
      <c r="F763" s="32"/>
      <c r="G763" s="32"/>
      <c r="H763" s="32"/>
    </row>
    <row r="764" spans="1:8" x14ac:dyDescent="0.25">
      <c r="A764" s="1"/>
      <c r="B764" s="104"/>
      <c r="C764" s="104"/>
      <c r="D764" s="49"/>
      <c r="E764" s="35"/>
      <c r="F764" s="32"/>
      <c r="G764" s="32"/>
      <c r="H764" s="32"/>
    </row>
    <row r="765" spans="1:8" x14ac:dyDescent="0.25">
      <c r="A765" s="1"/>
      <c r="B765" s="104"/>
      <c r="C765" s="104"/>
      <c r="D765" s="49"/>
      <c r="E765" s="35"/>
      <c r="F765" s="32"/>
      <c r="G765" s="32"/>
      <c r="H765" s="32"/>
    </row>
    <row r="766" spans="1:8" x14ac:dyDescent="0.25">
      <c r="A766" s="1"/>
      <c r="B766" s="104"/>
      <c r="C766" s="104"/>
      <c r="D766" s="49"/>
      <c r="E766" s="35"/>
      <c r="F766" s="32"/>
      <c r="G766" s="32"/>
      <c r="H766" s="32"/>
    </row>
    <row r="767" spans="1:8" x14ac:dyDescent="0.25">
      <c r="A767" s="1"/>
      <c r="B767" s="104"/>
      <c r="C767" s="104"/>
      <c r="D767" s="49"/>
      <c r="E767" s="35"/>
      <c r="F767" s="32"/>
      <c r="G767" s="32"/>
      <c r="H767" s="32"/>
    </row>
    <row r="768" spans="1:8" x14ac:dyDescent="0.25">
      <c r="A768" s="1"/>
      <c r="B768" s="104"/>
      <c r="C768" s="104"/>
      <c r="D768" s="49"/>
      <c r="E768" s="35"/>
      <c r="F768" s="32"/>
      <c r="G768" s="32"/>
      <c r="H768" s="32"/>
    </row>
    <row r="769" spans="1:8" x14ac:dyDescent="0.25">
      <c r="A769" s="1"/>
      <c r="B769" s="104"/>
      <c r="C769" s="104"/>
      <c r="D769" s="49"/>
      <c r="E769" s="35"/>
      <c r="F769" s="32"/>
      <c r="G769" s="32"/>
      <c r="H769" s="32"/>
    </row>
    <row r="770" spans="1:8" x14ac:dyDescent="0.25">
      <c r="A770" s="1"/>
      <c r="B770" s="104"/>
      <c r="C770" s="104"/>
      <c r="D770" s="49"/>
      <c r="E770" s="35"/>
      <c r="F770" s="32"/>
      <c r="G770" s="32"/>
      <c r="H770" s="32"/>
    </row>
    <row r="771" spans="1:8" x14ac:dyDescent="0.25">
      <c r="A771" s="1"/>
      <c r="B771" s="104"/>
      <c r="C771" s="104"/>
      <c r="D771" s="49"/>
      <c r="E771" s="35"/>
      <c r="F771" s="32"/>
      <c r="G771" s="32"/>
      <c r="H771" s="32"/>
    </row>
    <row r="772" spans="1:8" x14ac:dyDescent="0.25">
      <c r="A772" s="1"/>
      <c r="B772" s="104"/>
      <c r="C772" s="104"/>
      <c r="D772" s="49"/>
      <c r="E772" s="35"/>
      <c r="F772" s="32"/>
      <c r="G772" s="32"/>
      <c r="H772" s="32"/>
    </row>
    <row r="773" spans="1:8" x14ac:dyDescent="0.25">
      <c r="A773" s="1"/>
      <c r="B773" s="104"/>
      <c r="C773" s="104"/>
      <c r="D773" s="49"/>
      <c r="E773" s="35"/>
      <c r="F773" s="32"/>
      <c r="G773" s="32"/>
      <c r="H773" s="32"/>
    </row>
    <row r="774" spans="1:8" x14ac:dyDescent="0.25">
      <c r="A774" s="1"/>
      <c r="B774" s="104"/>
      <c r="C774" s="104"/>
      <c r="D774" s="49"/>
      <c r="E774" s="35"/>
      <c r="F774" s="32"/>
      <c r="G774" s="32"/>
      <c r="H774" s="32"/>
    </row>
    <row r="775" spans="1:8" x14ac:dyDescent="0.25">
      <c r="A775" s="1"/>
      <c r="B775" s="104"/>
      <c r="C775" s="104"/>
      <c r="D775" s="49"/>
      <c r="E775" s="35"/>
      <c r="F775" s="32"/>
      <c r="G775" s="32"/>
      <c r="H775" s="32"/>
    </row>
    <row r="776" spans="1:8" x14ac:dyDescent="0.25">
      <c r="A776" s="1"/>
      <c r="B776" s="104"/>
      <c r="C776" s="104"/>
      <c r="D776" s="49"/>
      <c r="E776" s="35"/>
      <c r="F776" s="32"/>
      <c r="G776" s="32"/>
      <c r="H776" s="32"/>
    </row>
    <row r="777" spans="1:8" x14ac:dyDescent="0.25">
      <c r="A777" s="1"/>
      <c r="B777" s="104"/>
      <c r="C777" s="104"/>
      <c r="D777" s="49"/>
      <c r="E777" s="35"/>
      <c r="F777" s="32"/>
      <c r="G777" s="32"/>
      <c r="H777" s="32"/>
    </row>
    <row r="778" spans="1:8" x14ac:dyDescent="0.25">
      <c r="A778" s="1"/>
      <c r="B778" s="104"/>
      <c r="C778" s="104"/>
      <c r="D778" s="49"/>
      <c r="E778" s="35"/>
      <c r="F778" s="32"/>
      <c r="G778" s="32"/>
      <c r="H778" s="32"/>
    </row>
    <row r="779" spans="1:8" x14ac:dyDescent="0.25">
      <c r="A779" s="1"/>
      <c r="B779" s="104"/>
      <c r="C779" s="104"/>
      <c r="D779" s="49"/>
      <c r="E779" s="35"/>
      <c r="F779" s="32"/>
      <c r="G779" s="32"/>
      <c r="H779" s="32"/>
    </row>
    <row r="780" spans="1:8" x14ac:dyDescent="0.25">
      <c r="A780" s="1"/>
      <c r="B780" s="104"/>
      <c r="C780" s="104"/>
      <c r="D780" s="49"/>
      <c r="E780" s="35"/>
      <c r="F780" s="32"/>
      <c r="G780" s="32"/>
      <c r="H780" s="32"/>
    </row>
    <row r="781" spans="1:8" x14ac:dyDescent="0.25">
      <c r="A781" s="1"/>
      <c r="B781" s="104"/>
      <c r="C781" s="104"/>
      <c r="D781" s="49"/>
      <c r="E781" s="35"/>
      <c r="F781" s="32"/>
      <c r="G781" s="32"/>
      <c r="H781" s="32"/>
    </row>
    <row r="782" spans="1:8" x14ac:dyDescent="0.25">
      <c r="A782" s="1"/>
      <c r="B782" s="104"/>
      <c r="C782" s="104"/>
      <c r="D782" s="49"/>
      <c r="E782" s="35"/>
      <c r="F782" s="32"/>
      <c r="G782" s="32"/>
      <c r="H782" s="32"/>
    </row>
    <row r="783" spans="1:8" x14ac:dyDescent="0.25">
      <c r="A783" s="1"/>
      <c r="B783" s="104"/>
      <c r="C783" s="104"/>
      <c r="D783" s="49"/>
      <c r="E783" s="35"/>
      <c r="F783" s="32"/>
      <c r="G783" s="32"/>
      <c r="H783" s="32"/>
    </row>
    <row r="784" spans="1:8" x14ac:dyDescent="0.25">
      <c r="A784" s="1"/>
      <c r="B784" s="104"/>
      <c r="C784" s="104"/>
      <c r="D784" s="49"/>
      <c r="E784" s="35"/>
      <c r="F784" s="32"/>
      <c r="G784" s="32"/>
      <c r="H784" s="32"/>
    </row>
    <row r="785" spans="1:8" x14ac:dyDescent="0.25">
      <c r="A785" s="1"/>
      <c r="B785" s="104"/>
      <c r="C785" s="104"/>
      <c r="D785" s="49"/>
      <c r="E785" s="35"/>
      <c r="F785" s="32"/>
      <c r="G785" s="32"/>
      <c r="H785" s="32"/>
    </row>
    <row r="786" spans="1:8" x14ac:dyDescent="0.25">
      <c r="A786" s="1"/>
      <c r="B786" s="104"/>
      <c r="C786" s="104"/>
      <c r="D786" s="49"/>
      <c r="E786" s="35"/>
      <c r="F786" s="32"/>
      <c r="G786" s="32"/>
      <c r="H786" s="32"/>
    </row>
    <row r="787" spans="1:8" x14ac:dyDescent="0.25">
      <c r="A787" s="1"/>
      <c r="B787" s="104"/>
      <c r="C787" s="104"/>
      <c r="D787" s="49"/>
      <c r="E787" s="35"/>
      <c r="F787" s="32"/>
      <c r="G787" s="32"/>
      <c r="H787" s="32"/>
    </row>
    <row r="788" spans="1:8" x14ac:dyDescent="0.25">
      <c r="A788" s="1"/>
      <c r="B788" s="104"/>
      <c r="C788" s="104"/>
      <c r="D788" s="49"/>
      <c r="E788" s="35"/>
      <c r="F788" s="32"/>
      <c r="G788" s="32"/>
      <c r="H788" s="32"/>
    </row>
    <row r="789" spans="1:8" x14ac:dyDescent="0.25">
      <c r="A789" s="1"/>
      <c r="B789" s="104"/>
      <c r="C789" s="104"/>
      <c r="D789" s="49"/>
      <c r="E789" s="35"/>
      <c r="F789" s="32"/>
      <c r="G789" s="32"/>
      <c r="H789" s="32"/>
    </row>
    <row r="790" spans="1:8" x14ac:dyDescent="0.25">
      <c r="A790" s="1"/>
      <c r="B790" s="104"/>
      <c r="C790" s="104"/>
      <c r="D790" s="49"/>
      <c r="E790" s="35"/>
      <c r="F790" s="32"/>
      <c r="G790" s="32"/>
      <c r="H790" s="32"/>
    </row>
    <row r="791" spans="1:8" x14ac:dyDescent="0.25">
      <c r="A791" s="1"/>
      <c r="B791" s="104"/>
      <c r="C791" s="104"/>
      <c r="D791" s="49"/>
      <c r="E791" s="35"/>
      <c r="F791" s="32"/>
      <c r="G791" s="32"/>
      <c r="H791" s="32"/>
    </row>
    <row r="792" spans="1:8" x14ac:dyDescent="0.25">
      <c r="A792" s="1"/>
      <c r="B792" s="104"/>
      <c r="C792" s="104"/>
      <c r="D792" s="49"/>
      <c r="E792" s="35"/>
      <c r="F792" s="32"/>
      <c r="G792" s="32"/>
      <c r="H792" s="32"/>
    </row>
    <row r="793" spans="1:8" x14ac:dyDescent="0.25">
      <c r="A793" s="1"/>
      <c r="B793" s="104"/>
      <c r="C793" s="104"/>
      <c r="D793" s="49"/>
      <c r="E793" s="35"/>
      <c r="F793" s="32"/>
      <c r="G793" s="32"/>
      <c r="H793" s="32"/>
    </row>
    <row r="794" spans="1:8" x14ac:dyDescent="0.25">
      <c r="A794" s="1"/>
      <c r="B794" s="104"/>
      <c r="C794" s="104"/>
      <c r="D794" s="49"/>
      <c r="E794" s="35"/>
      <c r="F794" s="32"/>
      <c r="G794" s="32"/>
      <c r="H794" s="32"/>
    </row>
    <row r="795" spans="1:8" x14ac:dyDescent="0.25">
      <c r="A795" s="1"/>
      <c r="B795" s="104"/>
      <c r="C795" s="104"/>
      <c r="D795" s="49"/>
      <c r="E795" s="35"/>
      <c r="F795" s="32"/>
      <c r="G795" s="32"/>
      <c r="H795" s="32"/>
    </row>
    <row r="796" spans="1:8" x14ac:dyDescent="0.25">
      <c r="A796" s="1"/>
      <c r="B796" s="104"/>
      <c r="C796" s="104"/>
      <c r="D796" s="49"/>
      <c r="E796" s="35"/>
      <c r="F796" s="32"/>
      <c r="G796" s="32"/>
      <c r="H796" s="32"/>
    </row>
    <row r="797" spans="1:8" x14ac:dyDescent="0.25">
      <c r="A797" s="1"/>
      <c r="B797" s="104"/>
      <c r="C797" s="104"/>
      <c r="D797" s="49"/>
      <c r="E797" s="35"/>
      <c r="F797" s="32"/>
      <c r="G797" s="32"/>
      <c r="H797" s="32"/>
    </row>
    <row r="798" spans="1:8" x14ac:dyDescent="0.25">
      <c r="A798" s="1"/>
      <c r="B798" s="104"/>
      <c r="C798" s="104"/>
      <c r="D798" s="49"/>
      <c r="E798" s="35"/>
      <c r="F798" s="32"/>
      <c r="G798" s="32"/>
      <c r="H798" s="32"/>
    </row>
    <row r="799" spans="1:8" x14ac:dyDescent="0.25">
      <c r="A799" s="1"/>
      <c r="B799" s="104"/>
      <c r="C799" s="104"/>
      <c r="D799" s="49"/>
      <c r="E799" s="35"/>
      <c r="F799" s="32"/>
      <c r="G799" s="32"/>
      <c r="H799" s="32"/>
    </row>
    <row r="800" spans="1:8" x14ac:dyDescent="0.25">
      <c r="A800" s="1"/>
      <c r="B800" s="104"/>
      <c r="C800" s="104"/>
      <c r="D800" s="49"/>
      <c r="E800" s="35"/>
      <c r="F800" s="32"/>
      <c r="G800" s="32"/>
      <c r="H800" s="32"/>
    </row>
    <row r="801" spans="1:8" x14ac:dyDescent="0.25">
      <c r="A801" s="1"/>
      <c r="B801" s="104"/>
      <c r="C801" s="104"/>
      <c r="D801" s="49"/>
      <c r="E801" s="35"/>
      <c r="F801" s="32"/>
      <c r="G801" s="32"/>
      <c r="H801" s="32"/>
    </row>
    <row r="802" spans="1:8" x14ac:dyDescent="0.25">
      <c r="A802" s="1"/>
      <c r="B802" s="104"/>
      <c r="C802" s="104"/>
      <c r="D802" s="49"/>
      <c r="E802" s="35"/>
      <c r="F802" s="32"/>
      <c r="G802" s="32"/>
      <c r="H802" s="32"/>
    </row>
    <row r="803" spans="1:8" x14ac:dyDescent="0.25">
      <c r="A803" s="1"/>
      <c r="B803" s="104"/>
      <c r="C803" s="104"/>
      <c r="D803" s="49"/>
      <c r="E803" s="35"/>
      <c r="F803" s="32"/>
      <c r="G803" s="32"/>
      <c r="H803" s="32"/>
    </row>
    <row r="804" spans="1:8" x14ac:dyDescent="0.25">
      <c r="A804" s="1"/>
      <c r="B804" s="104"/>
      <c r="C804" s="104"/>
      <c r="D804" s="49"/>
      <c r="E804" s="35"/>
      <c r="F804" s="32"/>
      <c r="G804" s="32"/>
      <c r="H804" s="32"/>
    </row>
    <row r="805" spans="1:8" x14ac:dyDescent="0.25">
      <c r="A805" s="1"/>
      <c r="B805" s="104"/>
      <c r="C805" s="104"/>
      <c r="D805" s="49"/>
      <c r="E805" s="35"/>
      <c r="F805" s="32"/>
      <c r="G805" s="32"/>
      <c r="H805" s="32"/>
    </row>
    <row r="806" spans="1:8" x14ac:dyDescent="0.25">
      <c r="A806" s="1"/>
      <c r="B806" s="104"/>
      <c r="C806" s="104"/>
      <c r="D806" s="49"/>
      <c r="E806" s="35"/>
      <c r="F806" s="32"/>
      <c r="G806" s="32"/>
      <c r="H806" s="32"/>
    </row>
    <row r="807" spans="1:8" x14ac:dyDescent="0.25">
      <c r="A807" s="1"/>
      <c r="B807" s="104"/>
      <c r="C807" s="104"/>
      <c r="D807" s="49"/>
      <c r="E807" s="35"/>
      <c r="F807" s="32"/>
      <c r="G807" s="32"/>
      <c r="H807" s="32"/>
    </row>
    <row r="808" spans="1:8" x14ac:dyDescent="0.25">
      <c r="A808" s="1"/>
      <c r="B808" s="104"/>
      <c r="C808" s="104"/>
      <c r="D808" s="49"/>
      <c r="E808" s="35"/>
      <c r="F808" s="32"/>
      <c r="G808" s="32"/>
      <c r="H808" s="32"/>
    </row>
    <row r="809" spans="1:8" x14ac:dyDescent="0.25">
      <c r="A809" s="1"/>
      <c r="B809" s="104"/>
      <c r="C809" s="104"/>
      <c r="D809" s="49"/>
      <c r="E809" s="35"/>
      <c r="F809" s="32"/>
      <c r="G809" s="32"/>
      <c r="H809" s="32"/>
    </row>
    <row r="810" spans="1:8" x14ac:dyDescent="0.25">
      <c r="A810" s="1"/>
      <c r="B810" s="104"/>
      <c r="C810" s="104"/>
      <c r="D810" s="49"/>
      <c r="E810" s="35"/>
      <c r="F810" s="32"/>
      <c r="G810" s="32"/>
      <c r="H810" s="32"/>
    </row>
    <row r="811" spans="1:8" x14ac:dyDescent="0.25">
      <c r="A811" s="1"/>
      <c r="B811" s="104"/>
      <c r="C811" s="104"/>
      <c r="D811" s="49"/>
      <c r="E811" s="35"/>
      <c r="F811" s="32"/>
      <c r="G811" s="32"/>
      <c r="H811" s="32"/>
    </row>
    <row r="812" spans="1:8" x14ac:dyDescent="0.25">
      <c r="A812" s="1"/>
      <c r="B812" s="104"/>
      <c r="C812" s="104"/>
      <c r="D812" s="49"/>
      <c r="E812" s="35"/>
      <c r="F812" s="32"/>
      <c r="G812" s="32"/>
      <c r="H812" s="32"/>
    </row>
    <row r="813" spans="1:8" x14ac:dyDescent="0.25">
      <c r="A813" s="1"/>
      <c r="B813" s="104"/>
      <c r="C813" s="104"/>
      <c r="D813" s="49"/>
      <c r="E813" s="35"/>
      <c r="F813" s="32"/>
      <c r="G813" s="32"/>
      <c r="H813" s="32"/>
    </row>
    <row r="814" spans="1:8" x14ac:dyDescent="0.25">
      <c r="A814" s="1"/>
      <c r="B814" s="104"/>
      <c r="C814" s="104"/>
      <c r="D814" s="49"/>
      <c r="E814" s="35"/>
      <c r="F814" s="32"/>
      <c r="G814" s="32"/>
      <c r="H814" s="32"/>
    </row>
    <row r="815" spans="1:8" x14ac:dyDescent="0.25">
      <c r="A815" s="1"/>
      <c r="B815" s="104"/>
      <c r="C815" s="104"/>
      <c r="D815" s="49"/>
      <c r="E815" s="35"/>
      <c r="F815" s="32"/>
      <c r="G815" s="32"/>
      <c r="H815" s="32"/>
    </row>
    <row r="816" spans="1:8" x14ac:dyDescent="0.25">
      <c r="A816" s="1"/>
      <c r="B816" s="104"/>
      <c r="C816" s="104"/>
      <c r="D816" s="49"/>
      <c r="E816" s="35"/>
      <c r="F816" s="32"/>
      <c r="G816" s="32"/>
      <c r="H816" s="32"/>
    </row>
    <row r="817" spans="1:8" x14ac:dyDescent="0.25">
      <c r="A817" s="1"/>
      <c r="B817" s="104"/>
      <c r="C817" s="104"/>
      <c r="D817" s="49"/>
      <c r="E817" s="35"/>
      <c r="F817" s="32"/>
      <c r="G817" s="32"/>
      <c r="H817" s="32"/>
    </row>
    <row r="818" spans="1:8" x14ac:dyDescent="0.25">
      <c r="A818" s="1"/>
      <c r="B818" s="104"/>
      <c r="C818" s="104"/>
      <c r="D818" s="49"/>
      <c r="E818" s="35"/>
      <c r="F818" s="32"/>
      <c r="G818" s="32"/>
      <c r="H818" s="32"/>
    </row>
    <row r="819" spans="1:8" x14ac:dyDescent="0.25">
      <c r="A819" s="1"/>
      <c r="B819" s="104"/>
      <c r="C819" s="104"/>
      <c r="D819" s="49"/>
      <c r="E819" s="35"/>
      <c r="F819" s="32"/>
      <c r="G819" s="32"/>
      <c r="H819" s="32"/>
    </row>
    <row r="820" spans="1:8" x14ac:dyDescent="0.25">
      <c r="A820" s="1"/>
      <c r="B820" s="104"/>
      <c r="C820" s="104"/>
      <c r="D820" s="49"/>
      <c r="E820" s="35"/>
      <c r="F820" s="32"/>
      <c r="G820" s="32"/>
      <c r="H820" s="32"/>
    </row>
    <row r="821" spans="1:8" x14ac:dyDescent="0.25">
      <c r="A821" s="1"/>
      <c r="B821" s="104"/>
      <c r="C821" s="104"/>
      <c r="D821" s="49"/>
      <c r="E821" s="35"/>
      <c r="F821" s="32"/>
      <c r="G821" s="32"/>
      <c r="H821" s="32"/>
    </row>
    <row r="822" spans="1:8" x14ac:dyDescent="0.25">
      <c r="A822" s="1"/>
      <c r="B822" s="104"/>
      <c r="C822" s="104"/>
      <c r="D822" s="49"/>
      <c r="E822" s="35"/>
      <c r="F822" s="32"/>
      <c r="G822" s="32"/>
      <c r="H822" s="32"/>
    </row>
    <row r="823" spans="1:8" x14ac:dyDescent="0.25">
      <c r="A823" s="1"/>
      <c r="B823" s="104"/>
      <c r="C823" s="104"/>
      <c r="D823" s="49"/>
      <c r="E823" s="35"/>
      <c r="F823" s="32"/>
      <c r="G823" s="32"/>
      <c r="H823" s="32"/>
    </row>
    <row r="824" spans="1:8" x14ac:dyDescent="0.25">
      <c r="A824" s="1"/>
      <c r="B824" s="104"/>
      <c r="C824" s="104"/>
      <c r="D824" s="49"/>
      <c r="E824" s="35"/>
      <c r="F824" s="32"/>
      <c r="G824" s="32"/>
      <c r="H824" s="32"/>
    </row>
    <row r="825" spans="1:8" x14ac:dyDescent="0.25">
      <c r="A825" s="1"/>
      <c r="B825" s="104"/>
      <c r="C825" s="104"/>
      <c r="D825" s="49"/>
      <c r="E825" s="35"/>
      <c r="F825" s="32"/>
      <c r="G825" s="32"/>
      <c r="H825" s="32"/>
    </row>
    <row r="826" spans="1:8" x14ac:dyDescent="0.25">
      <c r="A826" s="1"/>
      <c r="B826" s="104"/>
      <c r="C826" s="104"/>
      <c r="D826" s="49"/>
      <c r="E826" s="35"/>
      <c r="F826" s="32"/>
      <c r="G826" s="32"/>
      <c r="H826" s="32"/>
    </row>
    <row r="827" spans="1:8" x14ac:dyDescent="0.25">
      <c r="A827" s="1"/>
      <c r="B827" s="104"/>
      <c r="C827" s="104"/>
      <c r="D827" s="49"/>
      <c r="E827" s="35"/>
      <c r="F827" s="32"/>
      <c r="G827" s="32"/>
      <c r="H827" s="32"/>
    </row>
    <row r="828" spans="1:8" x14ac:dyDescent="0.25">
      <c r="A828" s="1"/>
      <c r="B828" s="104"/>
      <c r="C828" s="104"/>
      <c r="D828" s="49"/>
      <c r="E828" s="35"/>
      <c r="F828" s="32"/>
      <c r="G828" s="32"/>
      <c r="H828" s="32"/>
    </row>
    <row r="829" spans="1:8" x14ac:dyDescent="0.25">
      <c r="A829" s="1"/>
      <c r="B829" s="104"/>
      <c r="C829" s="104"/>
      <c r="D829" s="49"/>
      <c r="E829" s="35"/>
      <c r="F829" s="32"/>
      <c r="G829" s="32"/>
      <c r="H829" s="32"/>
    </row>
    <row r="830" spans="1:8" x14ac:dyDescent="0.25">
      <c r="A830" s="1"/>
      <c r="B830" s="104"/>
      <c r="C830" s="104"/>
      <c r="D830" s="49"/>
      <c r="E830" s="35"/>
      <c r="F830" s="32"/>
      <c r="G830" s="32"/>
      <c r="H830" s="32"/>
    </row>
    <row r="831" spans="1:8" x14ac:dyDescent="0.25">
      <c r="A831" s="1"/>
      <c r="B831" s="104"/>
      <c r="C831" s="104"/>
      <c r="D831" s="49"/>
      <c r="E831" s="35"/>
      <c r="F831" s="32"/>
      <c r="G831" s="32"/>
      <c r="H831" s="32"/>
    </row>
    <row r="832" spans="1:8" x14ac:dyDescent="0.25">
      <c r="A832" s="1"/>
      <c r="B832" s="104"/>
      <c r="C832" s="104"/>
      <c r="D832" s="49"/>
      <c r="E832" s="35"/>
      <c r="F832" s="32"/>
      <c r="G832" s="32"/>
      <c r="H832" s="32"/>
    </row>
    <row r="833" spans="1:8" x14ac:dyDescent="0.25">
      <c r="A833" s="1"/>
      <c r="B833" s="104"/>
      <c r="C833" s="104"/>
      <c r="D833" s="49"/>
      <c r="E833" s="35"/>
      <c r="F833" s="32"/>
      <c r="G833" s="32"/>
      <c r="H833" s="32"/>
    </row>
    <row r="834" spans="1:8" x14ac:dyDescent="0.25">
      <c r="A834" s="1"/>
      <c r="B834" s="104"/>
      <c r="C834" s="104"/>
      <c r="D834" s="49"/>
      <c r="E834" s="35"/>
      <c r="F834" s="32"/>
      <c r="G834" s="32"/>
      <c r="H834" s="32"/>
    </row>
    <row r="835" spans="1:8" x14ac:dyDescent="0.25">
      <c r="A835" s="1"/>
      <c r="B835" s="104"/>
      <c r="C835" s="104"/>
      <c r="D835" s="49"/>
      <c r="E835" s="35"/>
      <c r="F835" s="32"/>
      <c r="G835" s="32"/>
      <c r="H835" s="32"/>
    </row>
    <row r="836" spans="1:8" x14ac:dyDescent="0.25">
      <c r="A836" s="1"/>
      <c r="B836" s="104"/>
      <c r="C836" s="104"/>
      <c r="D836" s="49"/>
      <c r="E836" s="35"/>
      <c r="F836" s="32"/>
      <c r="G836" s="32"/>
      <c r="H836" s="32"/>
    </row>
    <row r="837" spans="1:8" x14ac:dyDescent="0.25">
      <c r="A837" s="1"/>
      <c r="B837" s="104"/>
      <c r="C837" s="104"/>
      <c r="D837" s="49"/>
      <c r="E837" s="35"/>
      <c r="F837" s="32"/>
      <c r="G837" s="32"/>
      <c r="H837" s="32"/>
    </row>
    <row r="838" spans="1:8" x14ac:dyDescent="0.25">
      <c r="A838" s="1"/>
      <c r="B838" s="104"/>
      <c r="C838" s="104"/>
      <c r="D838" s="49"/>
      <c r="E838" s="35"/>
      <c r="F838" s="32"/>
      <c r="G838" s="32"/>
      <c r="H838" s="32"/>
    </row>
    <row r="839" spans="1:8" x14ac:dyDescent="0.25">
      <c r="A839" s="1"/>
      <c r="B839" s="104"/>
      <c r="C839" s="104"/>
      <c r="D839" s="49"/>
      <c r="E839" s="35"/>
      <c r="F839" s="32"/>
      <c r="G839" s="32"/>
      <c r="H839" s="32"/>
    </row>
    <row r="840" spans="1:8" x14ac:dyDescent="0.25">
      <c r="A840" s="1"/>
      <c r="B840" s="104"/>
      <c r="C840" s="104"/>
      <c r="D840" s="49"/>
      <c r="E840" s="35"/>
      <c r="F840" s="32"/>
      <c r="G840" s="32"/>
      <c r="H840" s="32"/>
    </row>
    <row r="841" spans="1:8" x14ac:dyDescent="0.25">
      <c r="A841" s="1"/>
      <c r="B841" s="104"/>
      <c r="C841" s="104"/>
      <c r="D841" s="49"/>
      <c r="E841" s="35"/>
      <c r="F841" s="32"/>
      <c r="G841" s="32"/>
      <c r="H841" s="32"/>
    </row>
    <row r="842" spans="1:8" x14ac:dyDescent="0.25">
      <c r="A842" s="1"/>
      <c r="B842" s="104"/>
      <c r="C842" s="104"/>
      <c r="D842" s="49"/>
      <c r="E842" s="35"/>
      <c r="F842" s="32"/>
      <c r="G842" s="32"/>
      <c r="H842" s="32"/>
    </row>
    <row r="843" spans="1:8" x14ac:dyDescent="0.25">
      <c r="A843" s="1"/>
      <c r="B843" s="104"/>
      <c r="C843" s="104"/>
      <c r="D843" s="49"/>
      <c r="E843" s="35"/>
      <c r="F843" s="32"/>
      <c r="G843" s="32"/>
      <c r="H843" s="32"/>
    </row>
    <row r="844" spans="1:8" x14ac:dyDescent="0.25">
      <c r="A844" s="1"/>
      <c r="B844" s="104"/>
      <c r="C844" s="104"/>
      <c r="D844" s="49"/>
      <c r="E844" s="35"/>
      <c r="F844" s="32"/>
      <c r="G844" s="32"/>
      <c r="H844" s="32"/>
    </row>
    <row r="845" spans="1:8" x14ac:dyDescent="0.25">
      <c r="A845" s="1"/>
      <c r="B845" s="104"/>
      <c r="C845" s="104"/>
      <c r="D845" s="49"/>
      <c r="E845" s="35"/>
      <c r="F845" s="32"/>
      <c r="G845" s="32"/>
      <c r="H845" s="32"/>
    </row>
    <row r="846" spans="1:8" x14ac:dyDescent="0.25">
      <c r="A846" s="1"/>
      <c r="B846" s="104"/>
      <c r="C846" s="104"/>
      <c r="D846" s="49"/>
      <c r="E846" s="35"/>
      <c r="F846" s="32"/>
      <c r="G846" s="32"/>
      <c r="H846" s="32"/>
    </row>
    <row r="847" spans="1:8" x14ac:dyDescent="0.25">
      <c r="A847" s="1"/>
      <c r="B847" s="104"/>
      <c r="C847" s="104"/>
      <c r="D847" s="49"/>
      <c r="E847" s="35"/>
      <c r="F847" s="32"/>
      <c r="G847" s="32"/>
      <c r="H847" s="32"/>
    </row>
    <row r="848" spans="1:8" x14ac:dyDescent="0.25">
      <c r="A848" s="1"/>
      <c r="B848" s="104"/>
      <c r="C848" s="104"/>
      <c r="D848" s="49"/>
      <c r="E848" s="35"/>
      <c r="F848" s="32"/>
      <c r="G848" s="32"/>
      <c r="H848" s="32"/>
    </row>
    <row r="849" spans="1:8" x14ac:dyDescent="0.25">
      <c r="A849" s="1"/>
      <c r="B849" s="104"/>
      <c r="C849" s="104"/>
      <c r="D849" s="49"/>
      <c r="E849" s="35"/>
      <c r="F849" s="32"/>
      <c r="G849" s="32"/>
      <c r="H849" s="32"/>
    </row>
    <row r="850" spans="1:8" x14ac:dyDescent="0.25">
      <c r="A850" s="1"/>
      <c r="B850" s="104"/>
      <c r="C850" s="104"/>
      <c r="D850" s="49"/>
      <c r="E850" s="35"/>
      <c r="F850" s="32"/>
      <c r="G850" s="32"/>
      <c r="H850" s="32"/>
    </row>
    <row r="851" spans="1:8" x14ac:dyDescent="0.25">
      <c r="A851" s="1"/>
      <c r="B851" s="104"/>
      <c r="C851" s="104"/>
      <c r="D851" s="49"/>
      <c r="E851" s="35"/>
      <c r="F851" s="32"/>
      <c r="G851" s="32"/>
      <c r="H851" s="32"/>
    </row>
    <row r="852" spans="1:8" x14ac:dyDescent="0.25">
      <c r="A852" s="1"/>
      <c r="B852" s="104"/>
      <c r="C852" s="104"/>
      <c r="D852" s="49"/>
      <c r="E852" s="35"/>
      <c r="F852" s="32"/>
      <c r="G852" s="32"/>
      <c r="H852" s="32"/>
    </row>
    <row r="853" spans="1:8" x14ac:dyDescent="0.25">
      <c r="A853" s="1"/>
      <c r="B853" s="104"/>
      <c r="C853" s="104"/>
      <c r="D853" s="49"/>
      <c r="E853" s="35"/>
      <c r="F853" s="32"/>
      <c r="G853" s="32"/>
      <c r="H853" s="32"/>
    </row>
    <row r="854" spans="1:8" x14ac:dyDescent="0.25">
      <c r="A854" s="1"/>
      <c r="B854" s="104"/>
      <c r="C854" s="104"/>
      <c r="D854" s="49"/>
      <c r="E854" s="35"/>
      <c r="F854" s="32"/>
      <c r="G854" s="32"/>
      <c r="H854" s="32"/>
    </row>
    <row r="855" spans="1:8" x14ac:dyDescent="0.25">
      <c r="A855" s="1"/>
      <c r="B855" s="104"/>
      <c r="C855" s="104"/>
      <c r="D855" s="49"/>
      <c r="E855" s="35"/>
      <c r="F855" s="32"/>
      <c r="G855" s="32"/>
      <c r="H855" s="32"/>
    </row>
    <row r="856" spans="1:8" x14ac:dyDescent="0.25">
      <c r="A856" s="1"/>
      <c r="B856" s="104"/>
      <c r="C856" s="104"/>
      <c r="D856" s="49"/>
      <c r="E856" s="35"/>
      <c r="F856" s="32"/>
      <c r="G856" s="32"/>
      <c r="H856" s="32"/>
    </row>
    <row r="857" spans="1:8" x14ac:dyDescent="0.25">
      <c r="A857" s="1"/>
      <c r="B857" s="104"/>
      <c r="C857" s="104"/>
      <c r="D857" s="49"/>
      <c r="E857" s="35"/>
      <c r="F857" s="32"/>
      <c r="G857" s="32"/>
      <c r="H857" s="32"/>
    </row>
    <row r="858" spans="1:8" x14ac:dyDescent="0.25">
      <c r="A858" s="1"/>
      <c r="B858" s="104"/>
      <c r="C858" s="104"/>
      <c r="D858" s="49"/>
      <c r="E858" s="35"/>
      <c r="F858" s="32"/>
      <c r="G858" s="32"/>
      <c r="H858" s="32"/>
    </row>
    <row r="859" spans="1:8" x14ac:dyDescent="0.25">
      <c r="A859" s="1"/>
      <c r="B859" s="104"/>
      <c r="C859" s="104"/>
      <c r="D859" s="49"/>
      <c r="E859" s="35"/>
      <c r="F859" s="32"/>
      <c r="G859" s="32"/>
      <c r="H859" s="32"/>
    </row>
    <row r="860" spans="1:8" x14ac:dyDescent="0.25">
      <c r="A860" s="1"/>
      <c r="B860" s="104"/>
      <c r="C860" s="104"/>
      <c r="D860" s="49"/>
      <c r="E860" s="35"/>
      <c r="F860" s="32"/>
      <c r="G860" s="32"/>
      <c r="H860" s="32"/>
    </row>
    <row r="861" spans="1:8" x14ac:dyDescent="0.25">
      <c r="A861" s="1"/>
      <c r="B861" s="104"/>
      <c r="C861" s="104"/>
      <c r="D861" s="49"/>
      <c r="E861" s="35"/>
      <c r="F861" s="32"/>
      <c r="G861" s="32"/>
      <c r="H861" s="32"/>
    </row>
    <row r="862" spans="1:8" x14ac:dyDescent="0.25">
      <c r="A862" s="1"/>
      <c r="B862" s="104"/>
      <c r="C862" s="104"/>
      <c r="D862" s="49"/>
      <c r="E862" s="35"/>
      <c r="F862" s="32"/>
      <c r="G862" s="32"/>
      <c r="H862" s="32"/>
    </row>
    <row r="863" spans="1:8" x14ac:dyDescent="0.25">
      <c r="A863" s="1"/>
      <c r="B863" s="104"/>
      <c r="C863" s="104"/>
      <c r="D863" s="49"/>
      <c r="E863" s="35"/>
      <c r="F863" s="32"/>
      <c r="G863" s="32"/>
      <c r="H863" s="32"/>
    </row>
  </sheetData>
  <sheetProtection algorithmName="SHA-512" hashValue="gpXo7CuQDImSAXPjVgHPn2gR5F99fSDMXG6wWFrAqAF3GS8Q2EZ+vvvsbZTI3MEP7hz+dkf9AaRhPlqZ77FgyA==" saltValue="HiUGpibpUNXQ3LureAK9Xw==" spinCount="100000" sheet="1" objects="1" scenarios="1"/>
  <mergeCells count="160">
    <mergeCell ref="A1:E6"/>
    <mergeCell ref="A7:E7"/>
    <mergeCell ref="A8:E8"/>
    <mergeCell ref="A9:E9"/>
    <mergeCell ref="A19:E19"/>
    <mergeCell ref="A20:E20"/>
    <mergeCell ref="B21:C21"/>
    <mergeCell ref="D21:E21"/>
    <mergeCell ref="A14:E15"/>
    <mergeCell ref="A10:H10"/>
    <mergeCell ref="A11:H11"/>
    <mergeCell ref="A12:H12"/>
    <mergeCell ref="B23:C23"/>
    <mergeCell ref="D23:E23"/>
    <mergeCell ref="B24:C24"/>
    <mergeCell ref="D24:E24"/>
    <mergeCell ref="A25:E25"/>
    <mergeCell ref="A26:B26"/>
    <mergeCell ref="D26:E26"/>
    <mergeCell ref="I14:I39"/>
    <mergeCell ref="A16:B16"/>
    <mergeCell ref="C16:E16"/>
    <mergeCell ref="A17:B17"/>
    <mergeCell ref="C17:E17"/>
    <mergeCell ref="A18:B18"/>
    <mergeCell ref="C18:E18"/>
    <mergeCell ref="B22:C22"/>
    <mergeCell ref="D22:E22"/>
    <mergeCell ref="F14:F39"/>
    <mergeCell ref="G28:H28"/>
    <mergeCell ref="A30:E32"/>
    <mergeCell ref="B34:C34"/>
    <mergeCell ref="D34:E34"/>
    <mergeCell ref="B35:C35"/>
    <mergeCell ref="D35:E35"/>
    <mergeCell ref="B36:C36"/>
    <mergeCell ref="D36:E36"/>
    <mergeCell ref="A27:B29"/>
    <mergeCell ref="C27:C29"/>
    <mergeCell ref="D27:E29"/>
    <mergeCell ref="B33:C33"/>
    <mergeCell ref="D33:E33"/>
    <mergeCell ref="B42:C42"/>
    <mergeCell ref="B43:C43"/>
    <mergeCell ref="B44:C44"/>
    <mergeCell ref="B45:C45"/>
    <mergeCell ref="B46:C46"/>
    <mergeCell ref="A47:D47"/>
    <mergeCell ref="B37:C37"/>
    <mergeCell ref="D37:E37"/>
    <mergeCell ref="A38:E38"/>
    <mergeCell ref="B39:C39"/>
    <mergeCell ref="B40:C40"/>
    <mergeCell ref="B41:C41"/>
    <mergeCell ref="A56:C58"/>
    <mergeCell ref="A59:E59"/>
    <mergeCell ref="B60:C60"/>
    <mergeCell ref="B61:C61"/>
    <mergeCell ref="B62:C62"/>
    <mergeCell ref="B63:C63"/>
    <mergeCell ref="A48:D48"/>
    <mergeCell ref="A49:E49"/>
    <mergeCell ref="A50:E50"/>
    <mergeCell ref="B51:C51"/>
    <mergeCell ref="A54:C54"/>
    <mergeCell ref="A55:D55"/>
    <mergeCell ref="B52:C52"/>
    <mergeCell ref="B53:C53"/>
    <mergeCell ref="A69:C69"/>
    <mergeCell ref="A70:E70"/>
    <mergeCell ref="B71:D71"/>
    <mergeCell ref="B72:D72"/>
    <mergeCell ref="B73:D73"/>
    <mergeCell ref="B74:D74"/>
    <mergeCell ref="G63:H63"/>
    <mergeCell ref="B64:C64"/>
    <mergeCell ref="G64:H64"/>
    <mergeCell ref="B65:C65"/>
    <mergeCell ref="B66:C66"/>
    <mergeCell ref="G66:G68"/>
    <mergeCell ref="H66:H68"/>
    <mergeCell ref="B67:C67"/>
    <mergeCell ref="B68:C68"/>
    <mergeCell ref="A85:D85"/>
    <mergeCell ref="A86:E86"/>
    <mergeCell ref="B87:C87"/>
    <mergeCell ref="B88:C88"/>
    <mergeCell ref="B89:C89"/>
    <mergeCell ref="B90:C90"/>
    <mergeCell ref="G74:H83"/>
    <mergeCell ref="B75:D75"/>
    <mergeCell ref="B76:D76"/>
    <mergeCell ref="B77:D77"/>
    <mergeCell ref="B78:D78"/>
    <mergeCell ref="A79:D79"/>
    <mergeCell ref="A80:E80"/>
    <mergeCell ref="B81:D81"/>
    <mergeCell ref="B82:D82"/>
    <mergeCell ref="B83:D83"/>
    <mergeCell ref="B84:D84"/>
    <mergeCell ref="A100:E100"/>
    <mergeCell ref="B101:C101"/>
    <mergeCell ref="B102:C102"/>
    <mergeCell ref="B103:C103"/>
    <mergeCell ref="B104:C104"/>
    <mergeCell ref="B105:C105"/>
    <mergeCell ref="B91:C91"/>
    <mergeCell ref="B92:C92"/>
    <mergeCell ref="B93:C93"/>
    <mergeCell ref="A94:D94"/>
    <mergeCell ref="A95:C98"/>
    <mergeCell ref="A99:E99"/>
    <mergeCell ref="A112:D112"/>
    <mergeCell ref="A113:E113"/>
    <mergeCell ref="B114:D114"/>
    <mergeCell ref="A117:D117"/>
    <mergeCell ref="A118:D118"/>
    <mergeCell ref="A119:E119"/>
    <mergeCell ref="B106:C106"/>
    <mergeCell ref="B107:C107"/>
    <mergeCell ref="A108:D108"/>
    <mergeCell ref="A109:E109"/>
    <mergeCell ref="B110:D110"/>
    <mergeCell ref="B111:D111"/>
    <mergeCell ref="B115:D115"/>
    <mergeCell ref="B116:D116"/>
    <mergeCell ref="A126:D126"/>
    <mergeCell ref="A127:C132"/>
    <mergeCell ref="A133:E133"/>
    <mergeCell ref="B134:C134"/>
    <mergeCell ref="B135:C135"/>
    <mergeCell ref="B136:C136"/>
    <mergeCell ref="B120:D120"/>
    <mergeCell ref="B121:D121"/>
    <mergeCell ref="B122:D122"/>
    <mergeCell ref="B123:D123"/>
    <mergeCell ref="B124:D124"/>
    <mergeCell ref="B125:D125"/>
    <mergeCell ref="B143:C143"/>
    <mergeCell ref="B144:C144"/>
    <mergeCell ref="A145:C145"/>
    <mergeCell ref="A146:D146"/>
    <mergeCell ref="A147:D147"/>
    <mergeCell ref="A148:E148"/>
    <mergeCell ref="A137:B137"/>
    <mergeCell ref="C137:D137"/>
    <mergeCell ref="B139:C139"/>
    <mergeCell ref="B140:C140"/>
    <mergeCell ref="B141:C141"/>
    <mergeCell ref="B142:C142"/>
    <mergeCell ref="A155:D155"/>
    <mergeCell ref="B156:D156"/>
    <mergeCell ref="A157:D157"/>
    <mergeCell ref="J157:K157"/>
    <mergeCell ref="A149:D149"/>
    <mergeCell ref="B150:D150"/>
    <mergeCell ref="B151:D151"/>
    <mergeCell ref="B152:D152"/>
    <mergeCell ref="B153:D153"/>
    <mergeCell ref="B154:D154"/>
  </mergeCells>
  <hyperlinks>
    <hyperlink ref="I91" location="Plan2!A1" display="M APÓS PRORROGAÇÃO = 0.194%" xr:uid="{00000000-0004-0000-0200-000000000000}"/>
  </hyperlinks>
  <printOptions horizontalCentered="1"/>
  <pageMargins left="0.19685039370078741" right="0.19685039370078741" top="0.39370078740157483" bottom="0.78740157480314965" header="0.31496062992125984" footer="0.31496062992125984"/>
  <pageSetup paperSize="9" scale="80" orientation="portrait" r:id="rId1"/>
  <ignoredErrors>
    <ignoredError sqref="E89 E92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0"/>
  <sheetViews>
    <sheetView zoomScale="110" zoomScaleNormal="110" workbookViewId="0">
      <selection sqref="A1:J6"/>
    </sheetView>
  </sheetViews>
  <sheetFormatPr defaultRowHeight="15" x14ac:dyDescent="0.25"/>
  <cols>
    <col min="1" max="1" width="11.7109375" customWidth="1"/>
  </cols>
  <sheetData>
    <row r="1" spans="1:10" x14ac:dyDescent="0.25">
      <c r="A1" s="403"/>
      <c r="B1" s="403"/>
      <c r="C1" s="403"/>
      <c r="D1" s="403"/>
      <c r="E1" s="403"/>
      <c r="F1" s="403"/>
      <c r="G1" s="403"/>
      <c r="H1" s="403"/>
      <c r="I1" s="403"/>
      <c r="J1" s="403"/>
    </row>
    <row r="2" spans="1:10" x14ac:dyDescent="0.25">
      <c r="A2" s="403"/>
      <c r="B2" s="403"/>
      <c r="C2" s="403"/>
      <c r="D2" s="403"/>
      <c r="E2" s="403"/>
      <c r="F2" s="403"/>
      <c r="G2" s="403"/>
      <c r="H2" s="403"/>
      <c r="I2" s="403"/>
      <c r="J2" s="403"/>
    </row>
    <row r="3" spans="1:10" x14ac:dyDescent="0.25">
      <c r="A3" s="403"/>
      <c r="B3" s="403"/>
      <c r="C3" s="403"/>
      <c r="D3" s="403"/>
      <c r="E3" s="403"/>
      <c r="F3" s="403"/>
      <c r="G3" s="403"/>
      <c r="H3" s="403"/>
      <c r="I3" s="403"/>
      <c r="J3" s="403"/>
    </row>
    <row r="4" spans="1:10" x14ac:dyDescent="0.25">
      <c r="A4" s="403"/>
      <c r="B4" s="403"/>
      <c r="C4" s="403"/>
      <c r="D4" s="403"/>
      <c r="E4" s="403"/>
      <c r="F4" s="403"/>
      <c r="G4" s="403"/>
      <c r="H4" s="403"/>
      <c r="I4" s="403"/>
      <c r="J4" s="403"/>
    </row>
    <row r="5" spans="1:10" x14ac:dyDescent="0.25">
      <c r="A5" s="403"/>
      <c r="B5" s="403"/>
      <c r="C5" s="403"/>
      <c r="D5" s="403"/>
      <c r="E5" s="403"/>
      <c r="F5" s="403"/>
      <c r="G5" s="403"/>
      <c r="H5" s="403"/>
      <c r="I5" s="403"/>
      <c r="J5" s="403"/>
    </row>
    <row r="6" spans="1:10" x14ac:dyDescent="0.25">
      <c r="A6" s="403"/>
      <c r="B6" s="403"/>
      <c r="C6" s="403"/>
      <c r="D6" s="403"/>
      <c r="E6" s="403"/>
      <c r="F6" s="403"/>
      <c r="G6" s="403"/>
      <c r="H6" s="403"/>
      <c r="I6" s="403"/>
      <c r="J6" s="403"/>
    </row>
    <row r="7" spans="1:10" x14ac:dyDescent="0.25">
      <c r="A7" s="402" t="s">
        <v>158</v>
      </c>
      <c r="B7" s="402"/>
      <c r="C7" s="402"/>
      <c r="D7" s="402"/>
      <c r="E7" s="402"/>
      <c r="F7" s="402"/>
      <c r="G7" s="402"/>
      <c r="H7" s="402"/>
      <c r="I7" s="402"/>
      <c r="J7" s="402"/>
    </row>
    <row r="8" spans="1:10" x14ac:dyDescent="0.25">
      <c r="A8" s="402" t="s">
        <v>156</v>
      </c>
      <c r="B8" s="402"/>
      <c r="C8" s="402"/>
      <c r="D8" s="402"/>
      <c r="E8" s="402"/>
      <c r="F8" s="402"/>
      <c r="G8" s="402"/>
      <c r="H8" s="402"/>
      <c r="I8" s="402"/>
      <c r="J8" s="402"/>
    </row>
    <row r="9" spans="1:10" x14ac:dyDescent="0.25">
      <c r="A9" s="402" t="s">
        <v>157</v>
      </c>
      <c r="B9" s="402"/>
      <c r="C9" s="402"/>
      <c r="D9" s="402"/>
      <c r="E9" s="402"/>
      <c r="F9" s="402"/>
      <c r="G9" s="402"/>
      <c r="H9" s="402"/>
      <c r="I9" s="402"/>
      <c r="J9" s="402"/>
    </row>
    <row r="10" spans="1:10" x14ac:dyDescent="0.25">
      <c r="A10" s="402" t="s">
        <v>332</v>
      </c>
      <c r="B10" s="402"/>
      <c r="C10" s="402"/>
      <c r="D10" s="402"/>
      <c r="E10" s="402"/>
      <c r="F10" s="402"/>
      <c r="G10" s="402"/>
      <c r="H10" s="402"/>
      <c r="I10" s="402"/>
      <c r="J10" s="402"/>
    </row>
    <row r="11" spans="1:10" x14ac:dyDescent="0.25">
      <c r="A11" s="402" t="s">
        <v>333</v>
      </c>
      <c r="B11" s="402"/>
      <c r="C11" s="402"/>
      <c r="D11" s="402"/>
      <c r="E11" s="402"/>
      <c r="F11" s="402"/>
      <c r="G11" s="402"/>
      <c r="H11" s="402"/>
      <c r="I11" s="402"/>
      <c r="J11" s="402"/>
    </row>
    <row r="12" spans="1:10" x14ac:dyDescent="0.25">
      <c r="A12" s="402" t="s">
        <v>331</v>
      </c>
      <c r="B12" s="402"/>
      <c r="C12" s="402"/>
      <c r="D12" s="402"/>
      <c r="E12" s="402"/>
      <c r="F12" s="402"/>
      <c r="G12" s="402"/>
      <c r="H12" s="402"/>
      <c r="I12" s="402"/>
      <c r="J12" s="402"/>
    </row>
    <row r="14" spans="1:10" s="181" customFormat="1" ht="35.1" customHeight="1" x14ac:dyDescent="0.25">
      <c r="A14" s="400" t="s">
        <v>235</v>
      </c>
      <c r="B14" s="400"/>
      <c r="C14" s="400"/>
      <c r="D14" s="400"/>
      <c r="E14" s="400"/>
      <c r="F14" s="400"/>
      <c r="G14" s="400"/>
      <c r="H14" s="400"/>
      <c r="I14" s="400"/>
      <c r="J14" s="400"/>
    </row>
    <row r="15" spans="1:10" s="182" customFormat="1" ht="24.95" customHeight="1" x14ac:dyDescent="0.25">
      <c r="A15" s="208" t="s">
        <v>151</v>
      </c>
      <c r="B15" s="216" t="s">
        <v>113</v>
      </c>
      <c r="C15" s="216"/>
      <c r="D15" s="216"/>
      <c r="E15" s="216"/>
      <c r="F15" s="216"/>
      <c r="G15" s="216"/>
      <c r="H15" s="216"/>
      <c r="I15" s="216"/>
      <c r="J15" s="216"/>
    </row>
    <row r="16" spans="1:10" s="181" customFormat="1" ht="39.950000000000003" customHeight="1" x14ac:dyDescent="0.25">
      <c r="A16" s="211">
        <v>3</v>
      </c>
      <c r="B16" s="388" t="s">
        <v>370</v>
      </c>
      <c r="C16" s="388"/>
      <c r="D16" s="388"/>
      <c r="E16" s="388"/>
      <c r="F16" s="388"/>
      <c r="G16" s="388"/>
      <c r="H16" s="388"/>
      <c r="I16" s="388"/>
      <c r="J16" s="388"/>
    </row>
    <row r="17" spans="1:10" s="181" customFormat="1" ht="50.1" customHeight="1" x14ac:dyDescent="0.25">
      <c r="A17" s="212">
        <v>5</v>
      </c>
      <c r="B17" s="392" t="s">
        <v>371</v>
      </c>
      <c r="C17" s="392"/>
      <c r="D17" s="392"/>
      <c r="E17" s="392"/>
      <c r="F17" s="392"/>
      <c r="G17" s="392"/>
      <c r="H17" s="392"/>
      <c r="I17" s="392"/>
      <c r="J17" s="392"/>
    </row>
    <row r="18" spans="1:10" s="182" customFormat="1" ht="24.95" customHeight="1" x14ac:dyDescent="0.25">
      <c r="A18" s="208" t="s">
        <v>151</v>
      </c>
      <c r="B18" s="216" t="s">
        <v>320</v>
      </c>
      <c r="C18" s="216"/>
      <c r="D18" s="216"/>
      <c r="E18" s="216"/>
      <c r="F18" s="216"/>
      <c r="G18" s="216"/>
      <c r="H18" s="216"/>
      <c r="I18" s="216"/>
      <c r="J18" s="216"/>
    </row>
    <row r="19" spans="1:10" s="181" customFormat="1" ht="39.950000000000003" customHeight="1" x14ac:dyDescent="0.25">
      <c r="A19" s="211" t="s">
        <v>183</v>
      </c>
      <c r="B19" s="388" t="s">
        <v>372</v>
      </c>
      <c r="C19" s="388"/>
      <c r="D19" s="388"/>
      <c r="E19" s="388"/>
      <c r="F19" s="388"/>
      <c r="G19" s="388"/>
      <c r="H19" s="388"/>
      <c r="I19" s="388"/>
      <c r="J19" s="388"/>
    </row>
    <row r="20" spans="1:10" s="181" customFormat="1" ht="65.099999999999994" customHeight="1" x14ac:dyDescent="0.25">
      <c r="A20" s="212" t="s">
        <v>184</v>
      </c>
      <c r="B20" s="392" t="s">
        <v>373</v>
      </c>
      <c r="C20" s="392"/>
      <c r="D20" s="392"/>
      <c r="E20" s="392"/>
      <c r="F20" s="392"/>
      <c r="G20" s="392"/>
      <c r="H20" s="392"/>
      <c r="I20" s="392"/>
      <c r="J20" s="392"/>
    </row>
    <row r="21" spans="1:10" s="182" customFormat="1" ht="24.95" customHeight="1" x14ac:dyDescent="0.25">
      <c r="A21" s="216" t="s">
        <v>321</v>
      </c>
      <c r="B21" s="216"/>
      <c r="C21" s="216"/>
      <c r="D21" s="216"/>
      <c r="E21" s="216"/>
      <c r="F21" s="216"/>
      <c r="G21" s="216"/>
      <c r="H21" s="216"/>
      <c r="I21" s="216"/>
      <c r="J21" s="216"/>
    </row>
    <row r="22" spans="1:10" s="182" customFormat="1" ht="24.95" customHeight="1" x14ac:dyDescent="0.25">
      <c r="A22" s="208" t="s">
        <v>151</v>
      </c>
      <c r="B22" s="216" t="s">
        <v>323</v>
      </c>
      <c r="C22" s="216"/>
      <c r="D22" s="216"/>
      <c r="E22" s="216"/>
      <c r="F22" s="216"/>
      <c r="G22" s="216"/>
      <c r="H22" s="216"/>
      <c r="I22" s="216"/>
      <c r="J22" s="216"/>
    </row>
    <row r="23" spans="1:10" s="181" customFormat="1" ht="95.1" customHeight="1" x14ac:dyDescent="0.25">
      <c r="A23" s="213" t="s">
        <v>185</v>
      </c>
      <c r="B23" s="388" t="s">
        <v>340</v>
      </c>
      <c r="C23" s="388"/>
      <c r="D23" s="388"/>
      <c r="E23" s="388"/>
      <c r="F23" s="388"/>
      <c r="G23" s="388"/>
      <c r="H23" s="388"/>
      <c r="I23" s="388"/>
      <c r="J23" s="388"/>
    </row>
    <row r="24" spans="1:10" s="181" customFormat="1" ht="35.1" customHeight="1" x14ac:dyDescent="0.25">
      <c r="A24" s="390" t="s">
        <v>186</v>
      </c>
      <c r="B24" s="392" t="s">
        <v>376</v>
      </c>
      <c r="C24" s="392"/>
      <c r="D24" s="392"/>
      <c r="E24" s="392"/>
      <c r="F24" s="392"/>
      <c r="G24" s="392"/>
      <c r="H24" s="392"/>
      <c r="I24" s="392"/>
      <c r="J24" s="392"/>
    </row>
    <row r="25" spans="1:10" s="181" customFormat="1" ht="84.95" customHeight="1" x14ac:dyDescent="0.25">
      <c r="A25" s="390"/>
      <c r="B25" s="392" t="s">
        <v>377</v>
      </c>
      <c r="C25" s="392"/>
      <c r="D25" s="392"/>
      <c r="E25" s="392"/>
      <c r="F25" s="392"/>
      <c r="G25" s="392"/>
      <c r="H25" s="392"/>
      <c r="I25" s="392"/>
      <c r="J25" s="392"/>
    </row>
    <row r="26" spans="1:10" s="181" customFormat="1" ht="110.1" customHeight="1" x14ac:dyDescent="0.25">
      <c r="A26" s="390"/>
      <c r="B26" s="392" t="s">
        <v>379</v>
      </c>
      <c r="C26" s="392"/>
      <c r="D26" s="392"/>
      <c r="E26" s="392"/>
      <c r="F26" s="392"/>
      <c r="G26" s="392"/>
      <c r="H26" s="392"/>
      <c r="I26" s="392"/>
      <c r="J26" s="392"/>
    </row>
    <row r="27" spans="1:10" s="181" customFormat="1" ht="20.100000000000001" customHeight="1" x14ac:dyDescent="0.25">
      <c r="A27" s="390"/>
      <c r="B27" s="392" t="s">
        <v>378</v>
      </c>
      <c r="C27" s="392"/>
      <c r="D27" s="392"/>
      <c r="E27" s="392"/>
      <c r="F27" s="392"/>
      <c r="G27" s="392"/>
      <c r="H27" s="392"/>
      <c r="I27" s="392"/>
      <c r="J27" s="392"/>
    </row>
    <row r="28" spans="1:10" s="181" customFormat="1" ht="30" customHeight="1" x14ac:dyDescent="0.25">
      <c r="A28" s="208" t="s">
        <v>151</v>
      </c>
      <c r="B28" s="400" t="s">
        <v>324</v>
      </c>
      <c r="C28" s="400"/>
      <c r="D28" s="400"/>
      <c r="E28" s="400"/>
      <c r="F28" s="400"/>
      <c r="G28" s="400"/>
      <c r="H28" s="400"/>
      <c r="I28" s="400"/>
      <c r="J28" s="400"/>
    </row>
    <row r="29" spans="1:10" ht="80.099999999999994" customHeight="1" x14ac:dyDescent="0.25">
      <c r="A29" s="213" t="s">
        <v>187</v>
      </c>
      <c r="B29" s="388" t="s">
        <v>384</v>
      </c>
      <c r="C29" s="388"/>
      <c r="D29" s="388"/>
      <c r="E29" s="388"/>
      <c r="F29" s="388"/>
      <c r="G29" s="388"/>
      <c r="H29" s="388"/>
      <c r="I29" s="388"/>
      <c r="J29" s="388"/>
    </row>
    <row r="30" spans="1:10" ht="69.95" customHeight="1" x14ac:dyDescent="0.25">
      <c r="A30" s="212" t="s">
        <v>188</v>
      </c>
      <c r="B30" s="392" t="s">
        <v>385</v>
      </c>
      <c r="C30" s="392"/>
      <c r="D30" s="392"/>
      <c r="E30" s="392"/>
      <c r="F30" s="392"/>
      <c r="G30" s="392"/>
      <c r="H30" s="392"/>
      <c r="I30" s="392"/>
      <c r="J30" s="392"/>
    </row>
    <row r="31" spans="1:10" s="181" customFormat="1" ht="93" customHeight="1" x14ac:dyDescent="0.25">
      <c r="A31" s="213" t="s">
        <v>189</v>
      </c>
      <c r="B31" s="388" t="s">
        <v>273</v>
      </c>
      <c r="C31" s="388"/>
      <c r="D31" s="388"/>
      <c r="E31" s="388"/>
      <c r="F31" s="388"/>
      <c r="G31" s="388"/>
      <c r="H31" s="388"/>
      <c r="I31" s="388"/>
      <c r="J31" s="388"/>
    </row>
    <row r="32" spans="1:10" s="181" customFormat="1" ht="60" customHeight="1" x14ac:dyDescent="0.25">
      <c r="A32" s="212" t="s">
        <v>190</v>
      </c>
      <c r="B32" s="392" t="s">
        <v>274</v>
      </c>
      <c r="C32" s="392"/>
      <c r="D32" s="392"/>
      <c r="E32" s="392"/>
      <c r="F32" s="392"/>
      <c r="G32" s="392"/>
      <c r="H32" s="392"/>
      <c r="I32" s="392"/>
      <c r="J32" s="392"/>
    </row>
    <row r="33" spans="1:11" s="181" customFormat="1" ht="60" customHeight="1" x14ac:dyDescent="0.25">
      <c r="A33" s="213" t="s">
        <v>191</v>
      </c>
      <c r="B33" s="388" t="s">
        <v>275</v>
      </c>
      <c r="C33" s="388"/>
      <c r="D33" s="388"/>
      <c r="E33" s="388"/>
      <c r="F33" s="388"/>
      <c r="G33" s="388"/>
      <c r="H33" s="388"/>
      <c r="I33" s="388"/>
      <c r="J33" s="388"/>
    </row>
    <row r="34" spans="1:11" s="181" customFormat="1" ht="60" customHeight="1" x14ac:dyDescent="0.25">
      <c r="A34" s="212" t="s">
        <v>192</v>
      </c>
      <c r="B34" s="392" t="s">
        <v>276</v>
      </c>
      <c r="C34" s="392"/>
      <c r="D34" s="392"/>
      <c r="E34" s="392"/>
      <c r="F34" s="392"/>
      <c r="G34" s="392"/>
      <c r="H34" s="392"/>
      <c r="I34" s="392"/>
      <c r="J34" s="392"/>
    </row>
    <row r="35" spans="1:11" s="181" customFormat="1" ht="60" customHeight="1" x14ac:dyDescent="0.25">
      <c r="A35" s="213" t="s">
        <v>193</v>
      </c>
      <c r="B35" s="388" t="s">
        <v>277</v>
      </c>
      <c r="C35" s="388"/>
      <c r="D35" s="388"/>
      <c r="E35" s="388"/>
      <c r="F35" s="388"/>
      <c r="G35" s="388"/>
      <c r="H35" s="388"/>
      <c r="I35" s="388"/>
      <c r="J35" s="388"/>
    </row>
    <row r="36" spans="1:11" s="181" customFormat="1" ht="60" customHeight="1" x14ac:dyDescent="0.25">
      <c r="A36" s="212" t="s">
        <v>194</v>
      </c>
      <c r="B36" s="392" t="s">
        <v>278</v>
      </c>
      <c r="C36" s="392"/>
      <c r="D36" s="392"/>
      <c r="E36" s="392"/>
      <c r="F36" s="392"/>
      <c r="G36" s="392"/>
      <c r="H36" s="392"/>
      <c r="I36" s="392"/>
      <c r="J36" s="392"/>
    </row>
    <row r="37" spans="1:11" s="181" customFormat="1" ht="24.95" customHeight="1" x14ac:dyDescent="0.25">
      <c r="A37" s="208" t="s">
        <v>151</v>
      </c>
      <c r="B37" s="400" t="s">
        <v>325</v>
      </c>
      <c r="C37" s="400"/>
      <c r="D37" s="400"/>
      <c r="E37" s="400"/>
      <c r="F37" s="400"/>
      <c r="G37" s="400"/>
      <c r="H37" s="400"/>
      <c r="I37" s="400"/>
      <c r="J37" s="400"/>
    </row>
    <row r="38" spans="1:11" s="181" customFormat="1" ht="50.1" customHeight="1" x14ac:dyDescent="0.25">
      <c r="A38" s="389" t="s">
        <v>195</v>
      </c>
      <c r="B38" s="388" t="s">
        <v>397</v>
      </c>
      <c r="C38" s="388"/>
      <c r="D38" s="388"/>
      <c r="E38" s="388"/>
      <c r="F38" s="388"/>
      <c r="G38" s="388"/>
      <c r="H38" s="388"/>
      <c r="I38" s="388"/>
      <c r="J38" s="388"/>
    </row>
    <row r="39" spans="1:11" s="181" customFormat="1" ht="20.100000000000001" customHeight="1" x14ac:dyDescent="0.25">
      <c r="A39" s="389"/>
      <c r="B39" s="401" t="s">
        <v>342</v>
      </c>
      <c r="C39" s="401"/>
      <c r="D39" s="401"/>
      <c r="E39" s="401"/>
      <c r="F39" s="401"/>
      <c r="G39" s="401"/>
      <c r="H39" s="401"/>
      <c r="I39" s="401"/>
      <c r="J39" s="401"/>
    </row>
    <row r="40" spans="1:11" s="181" customFormat="1" ht="20.100000000000001" customHeight="1" x14ac:dyDescent="0.25">
      <c r="A40" s="389"/>
      <c r="B40" s="401" t="s">
        <v>343</v>
      </c>
      <c r="C40" s="401"/>
      <c r="D40" s="401"/>
      <c r="E40" s="401"/>
      <c r="F40" s="401"/>
      <c r="G40" s="401"/>
      <c r="H40" s="401"/>
      <c r="I40" s="401"/>
      <c r="J40" s="401"/>
    </row>
    <row r="41" spans="1:11" s="181" customFormat="1" ht="45" customHeight="1" x14ac:dyDescent="0.25">
      <c r="A41" s="389"/>
      <c r="B41" s="388" t="s">
        <v>344</v>
      </c>
      <c r="C41" s="388"/>
      <c r="D41" s="388"/>
      <c r="E41" s="388"/>
      <c r="F41" s="388"/>
      <c r="G41" s="388"/>
      <c r="H41" s="388"/>
      <c r="I41" s="388"/>
      <c r="J41" s="388"/>
      <c r="K41" s="199"/>
    </row>
    <row r="42" spans="1:11" s="181" customFormat="1" ht="35.1" customHeight="1" x14ac:dyDescent="0.25">
      <c r="A42" s="389"/>
      <c r="B42" s="401" t="s">
        <v>345</v>
      </c>
      <c r="C42" s="401"/>
      <c r="D42" s="401"/>
      <c r="E42" s="401"/>
      <c r="F42" s="401"/>
      <c r="G42" s="401"/>
      <c r="H42" s="401"/>
      <c r="I42" s="401"/>
      <c r="J42" s="401"/>
    </row>
    <row r="43" spans="1:11" s="181" customFormat="1" ht="35.1" customHeight="1" x14ac:dyDescent="0.25">
      <c r="A43" s="389"/>
      <c r="B43" s="388" t="s">
        <v>346</v>
      </c>
      <c r="C43" s="388"/>
      <c r="D43" s="388"/>
      <c r="E43" s="388"/>
      <c r="F43" s="388"/>
      <c r="G43" s="388"/>
      <c r="H43" s="388"/>
      <c r="I43" s="388"/>
      <c r="J43" s="388"/>
    </row>
    <row r="44" spans="1:11" s="181" customFormat="1" ht="110.1" customHeight="1" x14ac:dyDescent="0.25">
      <c r="A44" s="212" t="s">
        <v>196</v>
      </c>
      <c r="B44" s="392" t="s">
        <v>349</v>
      </c>
      <c r="C44" s="392"/>
      <c r="D44" s="392"/>
      <c r="E44" s="392"/>
      <c r="F44" s="392"/>
      <c r="G44" s="392"/>
      <c r="H44" s="392"/>
      <c r="I44" s="392"/>
      <c r="J44" s="392"/>
    </row>
    <row r="45" spans="1:11" s="181" customFormat="1" ht="69.95" customHeight="1" x14ac:dyDescent="0.25">
      <c r="A45" s="213" t="s">
        <v>197</v>
      </c>
      <c r="B45" s="388" t="s">
        <v>360</v>
      </c>
      <c r="C45" s="388"/>
      <c r="D45" s="388"/>
      <c r="E45" s="388"/>
      <c r="F45" s="388"/>
      <c r="G45" s="388"/>
      <c r="H45" s="388"/>
      <c r="I45" s="388"/>
      <c r="J45" s="388"/>
    </row>
    <row r="46" spans="1:11" s="181" customFormat="1" ht="80.099999999999994" customHeight="1" x14ac:dyDescent="0.25">
      <c r="A46" s="212" t="s">
        <v>198</v>
      </c>
      <c r="B46" s="392" t="s">
        <v>359</v>
      </c>
      <c r="C46" s="392"/>
      <c r="D46" s="392"/>
      <c r="E46" s="392"/>
      <c r="F46" s="392"/>
      <c r="G46" s="392"/>
      <c r="H46" s="392"/>
      <c r="I46" s="392"/>
      <c r="J46" s="392"/>
    </row>
    <row r="47" spans="1:11" s="182" customFormat="1" ht="24.95" customHeight="1" x14ac:dyDescent="0.25">
      <c r="A47" s="208" t="s">
        <v>151</v>
      </c>
      <c r="B47" s="216" t="s">
        <v>73</v>
      </c>
      <c r="C47" s="216"/>
      <c r="D47" s="216"/>
      <c r="E47" s="216"/>
      <c r="F47" s="216"/>
      <c r="G47" s="216"/>
      <c r="H47" s="216"/>
      <c r="I47" s="216"/>
      <c r="J47" s="216"/>
    </row>
    <row r="48" spans="1:11" s="181" customFormat="1" ht="35.1" customHeight="1" x14ac:dyDescent="0.25">
      <c r="A48" s="398" t="s">
        <v>199</v>
      </c>
      <c r="B48" s="401" t="s">
        <v>391</v>
      </c>
      <c r="C48" s="401"/>
      <c r="D48" s="401"/>
      <c r="E48" s="401"/>
      <c r="F48" s="401"/>
      <c r="G48" s="401"/>
      <c r="H48" s="401"/>
      <c r="I48" s="401"/>
      <c r="J48" s="401"/>
    </row>
    <row r="49" spans="1:10" s="182" customFormat="1" ht="35.1" customHeight="1" x14ac:dyDescent="0.25">
      <c r="A49" s="398"/>
      <c r="B49" s="388" t="s">
        <v>200</v>
      </c>
      <c r="C49" s="388"/>
      <c r="D49" s="388"/>
      <c r="E49" s="388"/>
      <c r="F49" s="388"/>
      <c r="G49" s="388"/>
      <c r="H49" s="388"/>
      <c r="I49" s="388"/>
      <c r="J49" s="388"/>
    </row>
    <row r="50" spans="1:10" s="181" customFormat="1" ht="20.100000000000001" customHeight="1" x14ac:dyDescent="0.25">
      <c r="A50" s="398"/>
      <c r="B50" s="401" t="s">
        <v>201</v>
      </c>
      <c r="C50" s="401"/>
      <c r="D50" s="401"/>
      <c r="E50" s="401"/>
      <c r="F50" s="401"/>
      <c r="G50" s="401"/>
      <c r="H50" s="401"/>
      <c r="I50" s="401"/>
      <c r="J50" s="401"/>
    </row>
    <row r="51" spans="1:10" s="182" customFormat="1" ht="50.1" customHeight="1" x14ac:dyDescent="0.25">
      <c r="A51" s="398"/>
      <c r="B51" s="388" t="s">
        <v>389</v>
      </c>
      <c r="C51" s="388"/>
      <c r="D51" s="388"/>
      <c r="E51" s="388"/>
      <c r="F51" s="388"/>
      <c r="G51" s="388"/>
      <c r="H51" s="388"/>
      <c r="I51" s="388"/>
      <c r="J51" s="388"/>
    </row>
    <row r="52" spans="1:10" s="181" customFormat="1" ht="20.100000000000001" customHeight="1" x14ac:dyDescent="0.25">
      <c r="A52" s="398"/>
      <c r="B52" s="404" t="s">
        <v>386</v>
      </c>
      <c r="C52" s="404"/>
      <c r="D52" s="404"/>
      <c r="E52" s="404"/>
      <c r="F52" s="404"/>
      <c r="G52" s="404"/>
      <c r="H52" s="404"/>
      <c r="I52" s="404"/>
      <c r="J52" s="404"/>
    </row>
    <row r="53" spans="1:10" s="181" customFormat="1" ht="20.100000000000001" customHeight="1" x14ac:dyDescent="0.25">
      <c r="A53" s="398"/>
      <c r="B53" s="405" t="s">
        <v>264</v>
      </c>
      <c r="C53" s="405"/>
      <c r="D53" s="405"/>
      <c r="E53" s="405"/>
      <c r="F53" s="405"/>
      <c r="G53" s="405"/>
      <c r="H53" s="405"/>
      <c r="I53" s="405"/>
      <c r="J53" s="405"/>
    </row>
    <row r="54" spans="1:10" s="181" customFormat="1" ht="39.950000000000003" customHeight="1" x14ac:dyDescent="0.25">
      <c r="A54" s="390" t="s">
        <v>202</v>
      </c>
      <c r="B54" s="392" t="s">
        <v>279</v>
      </c>
      <c r="C54" s="392"/>
      <c r="D54" s="392"/>
      <c r="E54" s="392"/>
      <c r="F54" s="392"/>
      <c r="G54" s="392"/>
      <c r="H54" s="392"/>
      <c r="I54" s="392"/>
      <c r="J54" s="392"/>
    </row>
    <row r="55" spans="1:10" s="181" customFormat="1" ht="20.100000000000001" customHeight="1" x14ac:dyDescent="0.25">
      <c r="A55" s="390"/>
      <c r="B55" s="393" t="s">
        <v>265</v>
      </c>
      <c r="C55" s="393"/>
      <c r="D55" s="393"/>
      <c r="E55" s="393"/>
      <c r="F55" s="393"/>
      <c r="G55" s="393"/>
      <c r="H55" s="393"/>
      <c r="I55" s="393"/>
      <c r="J55" s="393"/>
    </row>
    <row r="56" spans="1:10" ht="65.099999999999994" customHeight="1" x14ac:dyDescent="0.25">
      <c r="A56" s="398" t="s">
        <v>203</v>
      </c>
      <c r="B56" s="388" t="s">
        <v>280</v>
      </c>
      <c r="C56" s="388"/>
      <c r="D56" s="388"/>
      <c r="E56" s="388"/>
      <c r="F56" s="388"/>
      <c r="G56" s="388"/>
      <c r="H56" s="388"/>
      <c r="I56" s="388"/>
      <c r="J56" s="388"/>
    </row>
    <row r="57" spans="1:10" ht="35.1" customHeight="1" x14ac:dyDescent="0.25">
      <c r="A57" s="398"/>
      <c r="B57" s="388" t="s">
        <v>204</v>
      </c>
      <c r="C57" s="388"/>
      <c r="D57" s="388"/>
      <c r="E57" s="388"/>
      <c r="F57" s="388"/>
      <c r="G57" s="388"/>
      <c r="H57" s="388"/>
      <c r="I57" s="388"/>
      <c r="J57" s="388"/>
    </row>
    <row r="58" spans="1:10" ht="35.1" customHeight="1" x14ac:dyDescent="0.25">
      <c r="A58" s="390" t="s">
        <v>205</v>
      </c>
      <c r="B58" s="392" t="s">
        <v>392</v>
      </c>
      <c r="C58" s="392"/>
      <c r="D58" s="392"/>
      <c r="E58" s="392"/>
      <c r="F58" s="392"/>
      <c r="G58" s="392"/>
      <c r="H58" s="392"/>
      <c r="I58" s="392"/>
      <c r="J58" s="392"/>
    </row>
    <row r="59" spans="1:10" ht="20.100000000000001" customHeight="1" x14ac:dyDescent="0.25">
      <c r="A59" s="390"/>
      <c r="B59" s="392" t="s">
        <v>206</v>
      </c>
      <c r="C59" s="392"/>
      <c r="D59" s="392"/>
      <c r="E59" s="392"/>
      <c r="F59" s="392"/>
      <c r="G59" s="392"/>
      <c r="H59" s="392"/>
      <c r="I59" s="392"/>
      <c r="J59" s="392"/>
    </row>
    <row r="60" spans="1:10" ht="20.100000000000001" customHeight="1" x14ac:dyDescent="0.25">
      <c r="A60" s="390"/>
      <c r="B60" s="399" t="s">
        <v>207</v>
      </c>
      <c r="C60" s="399"/>
      <c r="D60" s="399"/>
      <c r="E60" s="399"/>
      <c r="F60" s="399"/>
      <c r="G60" s="399"/>
      <c r="H60" s="399"/>
      <c r="I60" s="399"/>
      <c r="J60" s="399"/>
    </row>
    <row r="61" spans="1:10" ht="20.100000000000001" customHeight="1" x14ac:dyDescent="0.25">
      <c r="A61" s="390"/>
      <c r="B61" s="399" t="s">
        <v>208</v>
      </c>
      <c r="C61" s="399"/>
      <c r="D61" s="399"/>
      <c r="E61" s="399"/>
      <c r="F61" s="399"/>
      <c r="G61" s="399"/>
      <c r="H61" s="399"/>
      <c r="I61" s="399"/>
      <c r="J61" s="399"/>
    </row>
    <row r="62" spans="1:10" ht="50.1" customHeight="1" x14ac:dyDescent="0.25">
      <c r="A62" s="390"/>
      <c r="B62" s="392" t="s">
        <v>388</v>
      </c>
      <c r="C62" s="392"/>
      <c r="D62" s="392"/>
      <c r="E62" s="392"/>
      <c r="F62" s="392"/>
      <c r="G62" s="392"/>
      <c r="H62" s="392"/>
      <c r="I62" s="392"/>
      <c r="J62" s="392"/>
    </row>
    <row r="63" spans="1:10" ht="20.100000000000001" customHeight="1" x14ac:dyDescent="0.25">
      <c r="A63" s="390"/>
      <c r="B63" s="393" t="s">
        <v>387</v>
      </c>
      <c r="C63" s="393"/>
      <c r="D63" s="393"/>
      <c r="E63" s="393"/>
      <c r="F63" s="393"/>
      <c r="G63" s="393"/>
      <c r="H63" s="393"/>
      <c r="I63" s="393"/>
      <c r="J63" s="393"/>
    </row>
    <row r="64" spans="1:10" ht="35.1" customHeight="1" x14ac:dyDescent="0.25">
      <c r="A64" s="390"/>
      <c r="B64" s="392" t="s">
        <v>390</v>
      </c>
      <c r="C64" s="392"/>
      <c r="D64" s="392"/>
      <c r="E64" s="392"/>
      <c r="F64" s="392"/>
      <c r="G64" s="392"/>
      <c r="H64" s="392"/>
      <c r="I64" s="392"/>
      <c r="J64" s="392"/>
    </row>
    <row r="65" spans="1:10" s="181" customFormat="1" ht="35.1" customHeight="1" x14ac:dyDescent="0.25">
      <c r="A65" s="389" t="s">
        <v>209</v>
      </c>
      <c r="B65" s="394" t="s">
        <v>330</v>
      </c>
      <c r="C65" s="395"/>
      <c r="D65" s="395"/>
      <c r="E65" s="395"/>
      <c r="F65" s="395"/>
      <c r="G65" s="395"/>
      <c r="H65" s="395"/>
      <c r="I65" s="395"/>
      <c r="J65" s="395"/>
    </row>
    <row r="66" spans="1:10" s="181" customFormat="1" ht="20.100000000000001" customHeight="1" x14ac:dyDescent="0.25">
      <c r="A66" s="389"/>
      <c r="B66" s="396" t="s">
        <v>266</v>
      </c>
      <c r="C66" s="396"/>
      <c r="D66" s="396"/>
      <c r="E66" s="396"/>
      <c r="F66" s="396"/>
      <c r="G66" s="396"/>
      <c r="H66" s="396"/>
      <c r="I66" s="396"/>
      <c r="J66" s="396"/>
    </row>
    <row r="67" spans="1:10" s="181" customFormat="1" ht="65.099999999999994" customHeight="1" x14ac:dyDescent="0.25">
      <c r="A67" s="390" t="s">
        <v>210</v>
      </c>
      <c r="B67" s="392" t="s">
        <v>281</v>
      </c>
      <c r="C67" s="392"/>
      <c r="D67" s="392"/>
      <c r="E67" s="392"/>
      <c r="F67" s="392"/>
      <c r="G67" s="392"/>
      <c r="H67" s="392"/>
      <c r="I67" s="392"/>
      <c r="J67" s="392"/>
    </row>
    <row r="68" spans="1:10" s="181" customFormat="1" ht="35.1" customHeight="1" x14ac:dyDescent="0.25">
      <c r="A68" s="390"/>
      <c r="B68" s="392" t="s">
        <v>204</v>
      </c>
      <c r="C68" s="392"/>
      <c r="D68" s="392"/>
      <c r="E68" s="392"/>
      <c r="F68" s="392"/>
      <c r="G68" s="392"/>
      <c r="H68" s="392"/>
      <c r="I68" s="392"/>
      <c r="J68" s="392"/>
    </row>
    <row r="69" spans="1:10" s="182" customFormat="1" ht="24.95" customHeight="1" x14ac:dyDescent="0.25">
      <c r="A69" s="216" t="s">
        <v>80</v>
      </c>
      <c r="B69" s="216"/>
      <c r="C69" s="216"/>
      <c r="D69" s="216"/>
      <c r="E69" s="216"/>
      <c r="F69" s="216"/>
      <c r="G69" s="216"/>
      <c r="H69" s="216"/>
      <c r="I69" s="216"/>
      <c r="J69" s="216"/>
    </row>
    <row r="70" spans="1:10" s="182" customFormat="1" ht="24.95" customHeight="1" x14ac:dyDescent="0.25">
      <c r="A70" s="208" t="s">
        <v>151</v>
      </c>
      <c r="B70" s="216" t="s">
        <v>312</v>
      </c>
      <c r="C70" s="216"/>
      <c r="D70" s="216"/>
      <c r="E70" s="216"/>
      <c r="F70" s="216"/>
      <c r="G70" s="216"/>
      <c r="H70" s="216"/>
      <c r="I70" s="216"/>
      <c r="J70" s="216"/>
    </row>
    <row r="71" spans="1:10" s="181" customFormat="1" ht="35.1" customHeight="1" x14ac:dyDescent="0.25">
      <c r="A71" s="389" t="s">
        <v>211</v>
      </c>
      <c r="B71" s="388" t="s">
        <v>399</v>
      </c>
      <c r="C71" s="388"/>
      <c r="D71" s="388"/>
      <c r="E71" s="388"/>
      <c r="F71" s="388"/>
      <c r="G71" s="388"/>
      <c r="H71" s="388"/>
      <c r="I71" s="388"/>
      <c r="J71" s="388"/>
    </row>
    <row r="72" spans="1:10" s="181" customFormat="1" ht="30" customHeight="1" x14ac:dyDescent="0.25">
      <c r="A72" s="389"/>
      <c r="B72" s="388" t="s">
        <v>381</v>
      </c>
      <c r="C72" s="388"/>
      <c r="D72" s="388"/>
      <c r="E72" s="388"/>
      <c r="F72" s="388"/>
      <c r="G72" s="388"/>
      <c r="H72" s="388"/>
      <c r="I72" s="388"/>
      <c r="J72" s="388"/>
    </row>
    <row r="73" spans="1:10" s="181" customFormat="1" ht="30" customHeight="1" x14ac:dyDescent="0.25">
      <c r="A73" s="389"/>
      <c r="B73" s="388" t="s">
        <v>382</v>
      </c>
      <c r="C73" s="388"/>
      <c r="D73" s="388"/>
      <c r="E73" s="388"/>
      <c r="F73" s="388"/>
      <c r="G73" s="388"/>
      <c r="H73" s="388"/>
      <c r="I73" s="388"/>
      <c r="J73" s="388"/>
    </row>
    <row r="74" spans="1:10" s="181" customFormat="1" ht="30" customHeight="1" x14ac:dyDescent="0.25">
      <c r="A74" s="389"/>
      <c r="B74" s="388" t="s">
        <v>383</v>
      </c>
      <c r="C74" s="388"/>
      <c r="D74" s="388"/>
      <c r="E74" s="388"/>
      <c r="F74" s="388"/>
      <c r="G74" s="388"/>
      <c r="H74" s="388"/>
      <c r="I74" s="388"/>
      <c r="J74" s="388"/>
    </row>
    <row r="75" spans="1:10" s="181" customFormat="1" ht="20.100000000000001" customHeight="1" x14ac:dyDescent="0.25">
      <c r="A75" s="389"/>
      <c r="B75" s="388" t="s">
        <v>215</v>
      </c>
      <c r="C75" s="388"/>
      <c r="D75" s="388"/>
      <c r="E75" s="388"/>
      <c r="F75" s="388"/>
      <c r="G75" s="388"/>
      <c r="H75" s="388"/>
      <c r="I75" s="388"/>
      <c r="J75" s="388"/>
    </row>
    <row r="76" spans="1:10" s="181" customFormat="1" ht="30" customHeight="1" x14ac:dyDescent="0.25">
      <c r="A76" s="389"/>
      <c r="B76" s="388" t="s">
        <v>380</v>
      </c>
      <c r="C76" s="388"/>
      <c r="D76" s="388"/>
      <c r="E76" s="388"/>
      <c r="F76" s="388"/>
      <c r="G76" s="388"/>
      <c r="H76" s="388"/>
      <c r="I76" s="388"/>
      <c r="J76" s="388"/>
    </row>
    <row r="77" spans="1:10" s="181" customFormat="1" ht="30" customHeight="1" x14ac:dyDescent="0.25">
      <c r="A77" s="390" t="s">
        <v>212</v>
      </c>
      <c r="B77" s="391" t="s">
        <v>393</v>
      </c>
      <c r="C77" s="392"/>
      <c r="D77" s="392"/>
      <c r="E77" s="392"/>
      <c r="F77" s="392"/>
      <c r="G77" s="392"/>
      <c r="H77" s="392"/>
      <c r="I77" s="392"/>
      <c r="J77" s="392"/>
    </row>
    <row r="78" spans="1:10" s="181" customFormat="1" ht="20.100000000000001" customHeight="1" x14ac:dyDescent="0.25">
      <c r="A78" s="390"/>
      <c r="B78" s="393" t="s">
        <v>213</v>
      </c>
      <c r="C78" s="393"/>
      <c r="D78" s="393"/>
      <c r="E78" s="393"/>
      <c r="F78" s="393"/>
      <c r="G78" s="393"/>
      <c r="H78" s="393"/>
      <c r="I78" s="393"/>
      <c r="J78" s="393"/>
    </row>
    <row r="79" spans="1:10" s="181" customFormat="1" ht="20.100000000000001" customHeight="1" x14ac:dyDescent="0.25">
      <c r="A79" s="390"/>
      <c r="B79" s="393" t="s">
        <v>214</v>
      </c>
      <c r="C79" s="393"/>
      <c r="D79" s="393"/>
      <c r="E79" s="393"/>
      <c r="F79" s="393"/>
      <c r="G79" s="393"/>
      <c r="H79" s="393"/>
      <c r="I79" s="393"/>
      <c r="J79" s="393"/>
    </row>
    <row r="80" spans="1:10" s="181" customFormat="1" ht="20.100000000000001" customHeight="1" x14ac:dyDescent="0.25">
      <c r="A80" s="390"/>
      <c r="B80" s="393" t="s">
        <v>215</v>
      </c>
      <c r="C80" s="393"/>
      <c r="D80" s="393"/>
      <c r="E80" s="393"/>
      <c r="F80" s="393"/>
      <c r="G80" s="393"/>
      <c r="H80" s="393"/>
      <c r="I80" s="393"/>
      <c r="J80" s="393"/>
    </row>
    <row r="81" spans="1:10" s="181" customFormat="1" ht="20.100000000000001" customHeight="1" x14ac:dyDescent="0.25">
      <c r="A81" s="390"/>
      <c r="B81" s="393" t="s">
        <v>282</v>
      </c>
      <c r="C81" s="393"/>
      <c r="D81" s="393"/>
      <c r="E81" s="393"/>
      <c r="F81" s="393"/>
      <c r="G81" s="393"/>
      <c r="H81" s="393"/>
      <c r="I81" s="393"/>
      <c r="J81" s="393"/>
    </row>
    <row r="82" spans="1:10" s="181" customFormat="1" ht="30" customHeight="1" x14ac:dyDescent="0.25">
      <c r="A82" s="389" t="s">
        <v>216</v>
      </c>
      <c r="B82" s="394" t="s">
        <v>394</v>
      </c>
      <c r="C82" s="395"/>
      <c r="D82" s="395"/>
      <c r="E82" s="395"/>
      <c r="F82" s="395"/>
      <c r="G82" s="395"/>
      <c r="H82" s="395"/>
      <c r="I82" s="395"/>
      <c r="J82" s="395"/>
    </row>
    <row r="83" spans="1:10" s="181" customFormat="1" ht="50.1" customHeight="1" x14ac:dyDescent="0.25">
      <c r="A83" s="389"/>
      <c r="B83" s="395" t="s">
        <v>217</v>
      </c>
      <c r="C83" s="395"/>
      <c r="D83" s="395"/>
      <c r="E83" s="395"/>
      <c r="F83" s="395"/>
      <c r="G83" s="395"/>
      <c r="H83" s="395"/>
      <c r="I83" s="395"/>
      <c r="J83" s="395"/>
    </row>
    <row r="84" spans="1:10" s="181" customFormat="1" ht="20.100000000000001" customHeight="1" x14ac:dyDescent="0.25">
      <c r="A84" s="389"/>
      <c r="B84" s="397" t="s">
        <v>214</v>
      </c>
      <c r="C84" s="397"/>
      <c r="D84" s="397"/>
      <c r="E84" s="397"/>
      <c r="F84" s="397"/>
      <c r="G84" s="397"/>
      <c r="H84" s="397"/>
      <c r="I84" s="397"/>
      <c r="J84" s="397"/>
    </row>
    <row r="85" spans="1:10" s="181" customFormat="1" ht="20.100000000000001" customHeight="1" x14ac:dyDescent="0.25">
      <c r="A85" s="389"/>
      <c r="B85" s="397" t="s">
        <v>215</v>
      </c>
      <c r="C85" s="397"/>
      <c r="D85" s="397"/>
      <c r="E85" s="397"/>
      <c r="F85" s="397"/>
      <c r="G85" s="397"/>
      <c r="H85" s="397"/>
      <c r="I85" s="397"/>
      <c r="J85" s="397"/>
    </row>
    <row r="86" spans="1:10" s="181" customFormat="1" ht="35.1" customHeight="1" x14ac:dyDescent="0.25">
      <c r="A86" s="389"/>
      <c r="B86" s="395" t="s">
        <v>218</v>
      </c>
      <c r="C86" s="395"/>
      <c r="D86" s="395"/>
      <c r="E86" s="395"/>
      <c r="F86" s="395"/>
      <c r="G86" s="395"/>
      <c r="H86" s="395"/>
      <c r="I86" s="395"/>
      <c r="J86" s="395"/>
    </row>
    <row r="87" spans="1:10" s="181" customFormat="1" ht="20.100000000000001" customHeight="1" x14ac:dyDescent="0.25">
      <c r="A87" s="389"/>
      <c r="B87" s="388" t="s">
        <v>283</v>
      </c>
      <c r="C87" s="388"/>
      <c r="D87" s="388"/>
      <c r="E87" s="388"/>
      <c r="F87" s="388"/>
      <c r="G87" s="388"/>
      <c r="H87" s="388"/>
      <c r="I87" s="388"/>
      <c r="J87" s="388"/>
    </row>
    <row r="88" spans="1:10" s="181" customFormat="1" ht="30" customHeight="1" x14ac:dyDescent="0.25">
      <c r="A88" s="390" t="s">
        <v>219</v>
      </c>
      <c r="B88" s="391" t="s">
        <v>395</v>
      </c>
      <c r="C88" s="392"/>
      <c r="D88" s="392"/>
      <c r="E88" s="392"/>
      <c r="F88" s="392"/>
      <c r="G88" s="392"/>
      <c r="H88" s="392"/>
      <c r="I88" s="392"/>
      <c r="J88" s="392"/>
    </row>
    <row r="89" spans="1:10" s="181" customFormat="1" ht="60" customHeight="1" x14ac:dyDescent="0.25">
      <c r="A89" s="390"/>
      <c r="B89" s="392" t="s">
        <v>220</v>
      </c>
      <c r="C89" s="392"/>
      <c r="D89" s="392"/>
      <c r="E89" s="392"/>
      <c r="F89" s="392"/>
      <c r="G89" s="392"/>
      <c r="H89" s="392"/>
      <c r="I89" s="392"/>
      <c r="J89" s="392"/>
    </row>
    <row r="90" spans="1:10" s="181" customFormat="1" ht="20.100000000000001" customHeight="1" x14ac:dyDescent="0.25">
      <c r="A90" s="390"/>
      <c r="B90" s="393" t="s">
        <v>214</v>
      </c>
      <c r="C90" s="393"/>
      <c r="D90" s="393"/>
      <c r="E90" s="393"/>
      <c r="F90" s="393"/>
      <c r="G90" s="393"/>
      <c r="H90" s="393"/>
      <c r="I90" s="393"/>
      <c r="J90" s="393"/>
    </row>
    <row r="91" spans="1:10" s="181" customFormat="1" ht="20.100000000000001" customHeight="1" x14ac:dyDescent="0.25">
      <c r="A91" s="390"/>
      <c r="B91" s="393" t="s">
        <v>215</v>
      </c>
      <c r="C91" s="393"/>
      <c r="D91" s="393"/>
      <c r="E91" s="393"/>
      <c r="F91" s="393"/>
      <c r="G91" s="393"/>
      <c r="H91" s="393"/>
      <c r="I91" s="393"/>
      <c r="J91" s="393"/>
    </row>
    <row r="92" spans="1:10" s="181" customFormat="1" ht="30" customHeight="1" x14ac:dyDescent="0.25">
      <c r="A92" s="390"/>
      <c r="B92" s="392" t="s">
        <v>221</v>
      </c>
      <c r="C92" s="392"/>
      <c r="D92" s="392"/>
      <c r="E92" s="392"/>
      <c r="F92" s="392"/>
      <c r="G92" s="392"/>
      <c r="H92" s="392"/>
      <c r="I92" s="392"/>
      <c r="J92" s="392"/>
    </row>
    <row r="93" spans="1:10" s="181" customFormat="1" ht="20.100000000000001" customHeight="1" x14ac:dyDescent="0.25">
      <c r="A93" s="390"/>
      <c r="B93" s="392" t="s">
        <v>284</v>
      </c>
      <c r="C93" s="392"/>
      <c r="D93" s="392"/>
      <c r="E93" s="392"/>
      <c r="F93" s="392"/>
      <c r="G93" s="392"/>
      <c r="H93" s="392"/>
      <c r="I93" s="392"/>
      <c r="J93" s="392"/>
    </row>
    <row r="94" spans="1:10" s="181" customFormat="1" ht="35.1" customHeight="1" x14ac:dyDescent="0.25">
      <c r="A94" s="389" t="s">
        <v>222</v>
      </c>
      <c r="B94" s="394" t="s">
        <v>396</v>
      </c>
      <c r="C94" s="395"/>
      <c r="D94" s="395"/>
      <c r="E94" s="395"/>
      <c r="F94" s="395"/>
      <c r="G94" s="395"/>
      <c r="H94" s="395"/>
      <c r="I94" s="395"/>
      <c r="J94" s="395"/>
    </row>
    <row r="95" spans="1:10" s="181" customFormat="1" ht="45" customHeight="1" x14ac:dyDescent="0.25">
      <c r="A95" s="389"/>
      <c r="B95" s="395" t="s">
        <v>223</v>
      </c>
      <c r="C95" s="395"/>
      <c r="D95" s="395"/>
      <c r="E95" s="395"/>
      <c r="F95" s="395"/>
      <c r="G95" s="395"/>
      <c r="H95" s="395"/>
      <c r="I95" s="395"/>
      <c r="J95" s="395"/>
    </row>
    <row r="96" spans="1:10" s="181" customFormat="1" ht="35.1" customHeight="1" x14ac:dyDescent="0.25">
      <c r="A96" s="389"/>
      <c r="B96" s="395" t="s">
        <v>224</v>
      </c>
      <c r="C96" s="395"/>
      <c r="D96" s="395"/>
      <c r="E96" s="395"/>
      <c r="F96" s="395"/>
      <c r="G96" s="395"/>
      <c r="H96" s="395"/>
      <c r="I96" s="395"/>
      <c r="J96" s="395"/>
    </row>
    <row r="97" spans="1:10" s="181" customFormat="1" ht="20.100000000000001" customHeight="1" x14ac:dyDescent="0.25">
      <c r="A97" s="389"/>
      <c r="B97" s="397" t="s">
        <v>225</v>
      </c>
      <c r="C97" s="397"/>
      <c r="D97" s="397"/>
      <c r="E97" s="397"/>
      <c r="F97" s="397"/>
      <c r="G97" s="397"/>
      <c r="H97" s="397"/>
      <c r="I97" s="397"/>
      <c r="J97" s="397"/>
    </row>
    <row r="98" spans="1:10" s="181" customFormat="1" ht="20.100000000000001" customHeight="1" x14ac:dyDescent="0.25">
      <c r="A98" s="389"/>
      <c r="B98" s="397" t="s">
        <v>285</v>
      </c>
      <c r="C98" s="397"/>
      <c r="D98" s="397"/>
      <c r="E98" s="397"/>
      <c r="F98" s="397"/>
      <c r="G98" s="397"/>
      <c r="H98" s="397"/>
      <c r="I98" s="397"/>
      <c r="J98" s="397"/>
    </row>
    <row r="99" spans="1:10" s="183" customFormat="1" ht="24.95" customHeight="1" x14ac:dyDescent="0.25">
      <c r="A99" s="208" t="s">
        <v>151</v>
      </c>
      <c r="B99" s="216" t="s">
        <v>84</v>
      </c>
      <c r="C99" s="216"/>
      <c r="D99" s="216"/>
      <c r="E99" s="216"/>
      <c r="F99" s="216"/>
      <c r="G99" s="216"/>
      <c r="H99" s="216"/>
      <c r="I99" s="216"/>
      <c r="J99" s="216"/>
    </row>
    <row r="100" spans="1:10" s="184" customFormat="1" ht="65.099999999999994" customHeight="1" x14ac:dyDescent="0.25">
      <c r="A100" s="213" t="s">
        <v>267</v>
      </c>
      <c r="B100" s="394" t="s">
        <v>357</v>
      </c>
      <c r="C100" s="394"/>
      <c r="D100" s="394"/>
      <c r="E100" s="394"/>
      <c r="F100" s="394"/>
      <c r="G100" s="394"/>
      <c r="H100" s="394"/>
      <c r="I100" s="394"/>
      <c r="J100" s="394"/>
    </row>
    <row r="101" spans="1:10" s="184" customFormat="1" ht="80.099999999999994" customHeight="1" x14ac:dyDescent="0.25">
      <c r="A101" s="212" t="s">
        <v>268</v>
      </c>
      <c r="B101" s="392" t="s">
        <v>358</v>
      </c>
      <c r="C101" s="392"/>
      <c r="D101" s="392"/>
      <c r="E101" s="392"/>
      <c r="F101" s="392"/>
      <c r="G101" s="392"/>
      <c r="H101" s="392"/>
      <c r="I101" s="392"/>
      <c r="J101" s="392"/>
    </row>
    <row r="102" spans="1:10" s="171" customFormat="1" ht="24.95" customHeight="1" x14ac:dyDescent="0.25">
      <c r="A102" s="208" t="s">
        <v>151</v>
      </c>
      <c r="B102" s="216" t="s">
        <v>228</v>
      </c>
      <c r="C102" s="216"/>
      <c r="D102" s="216"/>
      <c r="E102" s="216"/>
      <c r="F102" s="216"/>
      <c r="G102" s="216"/>
      <c r="H102" s="216"/>
      <c r="I102" s="216"/>
      <c r="J102" s="216"/>
    </row>
    <row r="103" spans="1:10" ht="35.1" customHeight="1" x14ac:dyDescent="0.25">
      <c r="A103" s="185" t="s">
        <v>229</v>
      </c>
      <c r="B103" s="388" t="s">
        <v>286</v>
      </c>
      <c r="C103" s="388"/>
      <c r="D103" s="388"/>
      <c r="E103" s="388"/>
      <c r="F103" s="388"/>
      <c r="G103" s="388"/>
      <c r="H103" s="388"/>
      <c r="I103" s="388"/>
      <c r="J103" s="388"/>
    </row>
    <row r="104" spans="1:10" ht="35.1" customHeight="1" x14ac:dyDescent="0.25">
      <c r="A104" s="200" t="s">
        <v>230</v>
      </c>
      <c r="B104" s="392" t="s">
        <v>287</v>
      </c>
      <c r="C104" s="392"/>
      <c r="D104" s="392"/>
      <c r="E104" s="392"/>
      <c r="F104" s="392"/>
      <c r="G104" s="392"/>
      <c r="H104" s="392"/>
      <c r="I104" s="392"/>
      <c r="J104" s="392"/>
    </row>
    <row r="105" spans="1:10" ht="20.100000000000001" customHeight="1" x14ac:dyDescent="0.25">
      <c r="A105" s="185" t="s">
        <v>269</v>
      </c>
      <c r="B105" s="401" t="s">
        <v>288</v>
      </c>
      <c r="C105" s="401"/>
      <c r="D105" s="401"/>
      <c r="E105" s="401"/>
      <c r="F105" s="401"/>
      <c r="G105" s="401"/>
      <c r="H105" s="401"/>
      <c r="I105" s="401"/>
      <c r="J105" s="401"/>
    </row>
    <row r="106" spans="1:10" ht="20.100000000000001" customHeight="1" x14ac:dyDescent="0.25">
      <c r="A106" s="200" t="s">
        <v>270</v>
      </c>
      <c r="B106" s="393" t="s">
        <v>289</v>
      </c>
      <c r="C106" s="393"/>
      <c r="D106" s="393"/>
      <c r="E106" s="393"/>
      <c r="F106" s="393"/>
      <c r="G106" s="393"/>
      <c r="H106" s="393"/>
      <c r="I106" s="393"/>
      <c r="J106" s="393"/>
    </row>
    <row r="107" spans="1:10" ht="54.95" customHeight="1" x14ac:dyDescent="0.25">
      <c r="A107" s="209" t="s">
        <v>271</v>
      </c>
      <c r="B107" s="407" t="s">
        <v>351</v>
      </c>
      <c r="C107" s="407"/>
      <c r="D107" s="407"/>
      <c r="E107" s="407"/>
      <c r="F107" s="407"/>
      <c r="G107" s="407"/>
      <c r="H107" s="407"/>
      <c r="I107" s="407"/>
      <c r="J107" s="407"/>
    </row>
    <row r="108" spans="1:10" ht="20.100000000000001" customHeight="1" x14ac:dyDescent="0.25">
      <c r="A108" s="408" t="s">
        <v>90</v>
      </c>
      <c r="B108" s="393" t="s">
        <v>290</v>
      </c>
      <c r="C108" s="393"/>
      <c r="D108" s="393"/>
      <c r="E108" s="393"/>
      <c r="F108" s="393"/>
      <c r="G108" s="393"/>
      <c r="H108" s="393"/>
      <c r="I108" s="393"/>
      <c r="J108" s="393"/>
    </row>
    <row r="109" spans="1:10" ht="35.1" customHeight="1" x14ac:dyDescent="0.25">
      <c r="A109" s="408"/>
      <c r="B109" s="392" t="s">
        <v>291</v>
      </c>
      <c r="C109" s="392"/>
      <c r="D109" s="392"/>
      <c r="E109" s="392"/>
      <c r="F109" s="392"/>
      <c r="G109" s="392"/>
      <c r="H109" s="392"/>
      <c r="I109" s="392"/>
      <c r="J109" s="392"/>
    </row>
    <row r="110" spans="1:10" ht="35.1" customHeight="1" x14ac:dyDescent="0.25">
      <c r="A110" s="408"/>
      <c r="B110" s="392" t="s">
        <v>292</v>
      </c>
      <c r="C110" s="392"/>
      <c r="D110" s="392"/>
      <c r="E110" s="392"/>
      <c r="F110" s="392"/>
      <c r="G110" s="392"/>
      <c r="H110" s="392"/>
      <c r="I110" s="392"/>
      <c r="J110" s="392"/>
    </row>
    <row r="111" spans="1:10" ht="20.100000000000001" customHeight="1" x14ac:dyDescent="0.25">
      <c r="A111" s="408"/>
      <c r="B111" s="393" t="s">
        <v>293</v>
      </c>
      <c r="C111" s="393"/>
      <c r="D111" s="393"/>
      <c r="E111" s="393"/>
      <c r="F111" s="393"/>
      <c r="G111" s="393"/>
      <c r="H111" s="393"/>
      <c r="I111" s="393"/>
      <c r="J111" s="393"/>
    </row>
    <row r="112" spans="1:10" ht="20.100000000000001" customHeight="1" x14ac:dyDescent="0.25">
      <c r="A112" s="408"/>
      <c r="B112" s="393" t="s">
        <v>294</v>
      </c>
      <c r="C112" s="393"/>
      <c r="D112" s="393"/>
      <c r="E112" s="393"/>
      <c r="F112" s="393"/>
      <c r="G112" s="393"/>
      <c r="H112" s="393"/>
      <c r="I112" s="393"/>
      <c r="J112" s="393"/>
    </row>
    <row r="113" spans="1:10" ht="20.100000000000001" customHeight="1" x14ac:dyDescent="0.25">
      <c r="A113" s="408"/>
      <c r="B113" s="393" t="s">
        <v>295</v>
      </c>
      <c r="C113" s="393"/>
      <c r="D113" s="393"/>
      <c r="E113" s="393"/>
      <c r="F113" s="393"/>
      <c r="G113" s="393"/>
      <c r="H113" s="393"/>
      <c r="I113" s="393"/>
      <c r="J113" s="393"/>
    </row>
    <row r="114" spans="1:10" ht="20.100000000000001" customHeight="1" x14ac:dyDescent="0.25">
      <c r="A114" s="408"/>
      <c r="B114" s="393" t="s">
        <v>272</v>
      </c>
      <c r="C114" s="393"/>
      <c r="D114" s="393"/>
      <c r="E114" s="393"/>
      <c r="F114" s="393"/>
      <c r="G114" s="393"/>
      <c r="H114" s="393"/>
      <c r="I114" s="393"/>
      <c r="J114" s="393"/>
    </row>
    <row r="115" spans="1:10" ht="35.1" customHeight="1" x14ac:dyDescent="0.25">
      <c r="A115" s="408"/>
      <c r="B115" s="392" t="s">
        <v>296</v>
      </c>
      <c r="C115" s="392"/>
      <c r="D115" s="392"/>
      <c r="E115" s="392"/>
      <c r="F115" s="392"/>
      <c r="G115" s="392"/>
      <c r="H115" s="392"/>
      <c r="I115" s="392"/>
      <c r="J115" s="392"/>
    </row>
    <row r="116" spans="1:10" ht="15" customHeight="1" x14ac:dyDescent="0.25">
      <c r="A116" s="409"/>
      <c r="B116" s="409"/>
      <c r="C116" s="409"/>
      <c r="D116" s="409"/>
      <c r="E116" s="409"/>
      <c r="F116" s="409"/>
      <c r="G116" s="409"/>
      <c r="H116" s="409"/>
      <c r="I116" s="409"/>
      <c r="J116" s="409"/>
    </row>
    <row r="117" spans="1:10" ht="69.95" customHeight="1" x14ac:dyDescent="0.25">
      <c r="A117" s="410" t="s">
        <v>352</v>
      </c>
      <c r="B117" s="391" t="s">
        <v>398</v>
      </c>
      <c r="C117" s="391"/>
      <c r="D117" s="391"/>
      <c r="E117" s="391"/>
      <c r="F117" s="391"/>
      <c r="G117" s="391"/>
      <c r="H117" s="391"/>
      <c r="I117" s="391"/>
      <c r="J117" s="391"/>
    </row>
    <row r="118" spans="1:10" ht="35.1" customHeight="1" x14ac:dyDescent="0.25">
      <c r="A118" s="410"/>
      <c r="B118" s="391" t="s">
        <v>350</v>
      </c>
      <c r="C118" s="391"/>
      <c r="D118" s="391"/>
      <c r="E118" s="391"/>
      <c r="F118" s="391"/>
      <c r="G118" s="391"/>
      <c r="H118" s="391"/>
      <c r="I118" s="391"/>
      <c r="J118" s="391"/>
    </row>
    <row r="119" spans="1:10" x14ac:dyDescent="0.25">
      <c r="A119" s="406"/>
      <c r="B119" s="406"/>
      <c r="C119" s="406"/>
      <c r="D119" s="406"/>
      <c r="E119" s="406"/>
      <c r="F119" s="406"/>
      <c r="G119" s="406"/>
      <c r="H119" s="406"/>
      <c r="I119" s="406"/>
      <c r="J119" s="406"/>
    </row>
    <row r="120" spans="1:10" ht="35.1" customHeight="1" x14ac:dyDescent="0.25">
      <c r="A120" s="210" t="s">
        <v>355</v>
      </c>
      <c r="B120" s="391" t="s">
        <v>356</v>
      </c>
      <c r="C120" s="391"/>
      <c r="D120" s="391"/>
      <c r="E120" s="391"/>
      <c r="F120" s="391"/>
      <c r="G120" s="391"/>
      <c r="H120" s="391"/>
      <c r="I120" s="391"/>
      <c r="J120" s="391"/>
    </row>
  </sheetData>
  <sheetProtection algorithmName="SHA-512" hashValue="tnBmK9Ix3Z+lffjJPIoBu0rIsU4jEDKTTVupd8wMSU20+ahnYTVPUOWtI2dqhrwUPOZ9gINgsV5cRlwU4P4+qA==" saltValue="khKO0w1EKoJHK9mz9OOywQ==" spinCount="100000" sheet="1" objects="1" scenarios="1"/>
  <mergeCells count="129">
    <mergeCell ref="A1:J6"/>
    <mergeCell ref="B102:J102"/>
    <mergeCell ref="B120:J120"/>
    <mergeCell ref="A119:J119"/>
    <mergeCell ref="B107:J107"/>
    <mergeCell ref="A108:A115"/>
    <mergeCell ref="B108:J108"/>
    <mergeCell ref="B109:J109"/>
    <mergeCell ref="B110:J110"/>
    <mergeCell ref="B111:J111"/>
    <mergeCell ref="B112:J112"/>
    <mergeCell ref="B113:J113"/>
    <mergeCell ref="B114:J114"/>
    <mergeCell ref="B115:J115"/>
    <mergeCell ref="B105:J105"/>
    <mergeCell ref="B106:J106"/>
    <mergeCell ref="B117:J117"/>
    <mergeCell ref="A116:J116"/>
    <mergeCell ref="B118:J118"/>
    <mergeCell ref="A117:A118"/>
    <mergeCell ref="B101:J101"/>
    <mergeCell ref="B103:J103"/>
    <mergeCell ref="B104:J104"/>
    <mergeCell ref="B99:J99"/>
    <mergeCell ref="A11:J11"/>
    <mergeCell ref="A12:J12"/>
    <mergeCell ref="A7:J7"/>
    <mergeCell ref="A8:J8"/>
    <mergeCell ref="A9:J9"/>
    <mergeCell ref="A10:J10"/>
    <mergeCell ref="B44:J44"/>
    <mergeCell ref="B45:J45"/>
    <mergeCell ref="B47:J47"/>
    <mergeCell ref="A48:A53"/>
    <mergeCell ref="B48:J48"/>
    <mergeCell ref="B49:J49"/>
    <mergeCell ref="B50:J50"/>
    <mergeCell ref="B51:J51"/>
    <mergeCell ref="B52:J52"/>
    <mergeCell ref="B53:J53"/>
    <mergeCell ref="B54:J54"/>
    <mergeCell ref="B29:J29"/>
    <mergeCell ref="A14:J14"/>
    <mergeCell ref="B24:J24"/>
    <mergeCell ref="B27:J27"/>
    <mergeCell ref="B72:J72"/>
    <mergeCell ref="B73:J73"/>
    <mergeCell ref="B15:J15"/>
    <mergeCell ref="B16:J16"/>
    <mergeCell ref="B18:J18"/>
    <mergeCell ref="B19:J19"/>
    <mergeCell ref="B20:J20"/>
    <mergeCell ref="A21:J21"/>
    <mergeCell ref="B22:J22"/>
    <mergeCell ref="B23:J23"/>
    <mergeCell ref="B26:J26"/>
    <mergeCell ref="A24:A27"/>
    <mergeCell ref="B96:J96"/>
    <mergeCell ref="B97:J97"/>
    <mergeCell ref="B98:J98"/>
    <mergeCell ref="A77:A81"/>
    <mergeCell ref="B77:J77"/>
    <mergeCell ref="B78:J78"/>
    <mergeCell ref="B28:J28"/>
    <mergeCell ref="B17:J17"/>
    <mergeCell ref="B46:J46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25:J25"/>
    <mergeCell ref="B82:J82"/>
    <mergeCell ref="B83:J83"/>
    <mergeCell ref="B84:J84"/>
    <mergeCell ref="B85:J85"/>
    <mergeCell ref="B86:J86"/>
    <mergeCell ref="B87:J87"/>
    <mergeCell ref="B100:J100"/>
    <mergeCell ref="A56:A57"/>
    <mergeCell ref="B56:J56"/>
    <mergeCell ref="B57:J57"/>
    <mergeCell ref="A58:A64"/>
    <mergeCell ref="B58:J58"/>
    <mergeCell ref="B59:J59"/>
    <mergeCell ref="B60:J60"/>
    <mergeCell ref="B61:J61"/>
    <mergeCell ref="B62:J62"/>
    <mergeCell ref="B63:J63"/>
    <mergeCell ref="B64:J64"/>
    <mergeCell ref="A69:J69"/>
    <mergeCell ref="B70:J70"/>
    <mergeCell ref="B71:J71"/>
    <mergeCell ref="A94:A98"/>
    <mergeCell ref="B94:J94"/>
    <mergeCell ref="B95:J95"/>
    <mergeCell ref="B74:J74"/>
    <mergeCell ref="B75:J75"/>
    <mergeCell ref="B76:J76"/>
    <mergeCell ref="A71:A76"/>
    <mergeCell ref="A38:A43"/>
    <mergeCell ref="A88:A93"/>
    <mergeCell ref="B88:J88"/>
    <mergeCell ref="B89:J89"/>
    <mergeCell ref="B90:J90"/>
    <mergeCell ref="B91:J91"/>
    <mergeCell ref="B92:J92"/>
    <mergeCell ref="B93:J93"/>
    <mergeCell ref="B65:J65"/>
    <mergeCell ref="A67:A68"/>
    <mergeCell ref="B67:J67"/>
    <mergeCell ref="B68:J68"/>
    <mergeCell ref="B66:J66"/>
    <mergeCell ref="A65:A66"/>
    <mergeCell ref="A54:A55"/>
    <mergeCell ref="B55:J55"/>
    <mergeCell ref="B79:J79"/>
    <mergeCell ref="B80:J80"/>
    <mergeCell ref="B81:J81"/>
    <mergeCell ref="A82:A87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zoomScale="110" zoomScaleNormal="110" workbookViewId="0">
      <selection sqref="A1:G6"/>
    </sheetView>
  </sheetViews>
  <sheetFormatPr defaultRowHeight="15" x14ac:dyDescent="0.25"/>
  <cols>
    <col min="1" max="1" width="5.42578125" bestFit="1" customWidth="1"/>
    <col min="2" max="2" width="13.140625" customWidth="1"/>
    <col min="3" max="3" width="42.7109375" customWidth="1"/>
    <col min="4" max="4" width="20" bestFit="1" customWidth="1"/>
    <col min="5" max="5" width="13.140625" customWidth="1"/>
    <col min="6" max="6" width="23.28515625" bestFit="1" customWidth="1"/>
    <col min="7" max="7" width="13.140625" bestFit="1" customWidth="1"/>
    <col min="8" max="8" width="26.5703125" bestFit="1" customWidth="1"/>
    <col min="9" max="9" width="14.42578125" bestFit="1" customWidth="1"/>
  </cols>
  <sheetData>
    <row r="1" spans="1:8" x14ac:dyDescent="0.25">
      <c r="A1" s="215"/>
      <c r="B1" s="215"/>
      <c r="C1" s="215"/>
      <c r="D1" s="215"/>
      <c r="E1" s="215"/>
      <c r="F1" s="215"/>
      <c r="G1" s="215"/>
    </row>
    <row r="2" spans="1:8" x14ac:dyDescent="0.25">
      <c r="A2" s="215"/>
      <c r="B2" s="215"/>
      <c r="C2" s="215"/>
      <c r="D2" s="215"/>
      <c r="E2" s="215"/>
      <c r="F2" s="215"/>
      <c r="G2" s="215"/>
    </row>
    <row r="3" spans="1:8" x14ac:dyDescent="0.25">
      <c r="A3" s="215"/>
      <c r="B3" s="215"/>
      <c r="C3" s="215"/>
      <c r="D3" s="215"/>
      <c r="E3" s="215"/>
      <c r="F3" s="215"/>
      <c r="G3" s="215"/>
    </row>
    <row r="4" spans="1:8" x14ac:dyDescent="0.25">
      <c r="A4" s="215"/>
      <c r="B4" s="215"/>
      <c r="C4" s="215"/>
      <c r="D4" s="215"/>
      <c r="E4" s="215"/>
      <c r="F4" s="215"/>
      <c r="G4" s="215"/>
    </row>
    <row r="5" spans="1:8" x14ac:dyDescent="0.25">
      <c r="A5" s="215"/>
      <c r="B5" s="215"/>
      <c r="C5" s="215"/>
      <c r="D5" s="215"/>
      <c r="E5" s="215"/>
      <c r="F5" s="215"/>
      <c r="G5" s="215"/>
    </row>
    <row r="6" spans="1:8" x14ac:dyDescent="0.25">
      <c r="A6" s="215"/>
      <c r="B6" s="215"/>
      <c r="C6" s="215"/>
      <c r="D6" s="215"/>
      <c r="E6" s="215"/>
      <c r="F6" s="215"/>
      <c r="G6" s="215"/>
    </row>
    <row r="7" spans="1:8" x14ac:dyDescent="0.25">
      <c r="A7" s="214" t="s">
        <v>158</v>
      </c>
      <c r="B7" s="214"/>
      <c r="C7" s="214"/>
      <c r="D7" s="214"/>
      <c r="E7" s="214"/>
      <c r="F7" s="214"/>
      <c r="G7" s="214"/>
    </row>
    <row r="8" spans="1:8" x14ac:dyDescent="0.25">
      <c r="A8" s="214" t="s">
        <v>156</v>
      </c>
      <c r="B8" s="214"/>
      <c r="C8" s="214"/>
      <c r="D8" s="214"/>
      <c r="E8" s="214"/>
      <c r="F8" s="214"/>
      <c r="G8" s="214"/>
    </row>
    <row r="9" spans="1:8" x14ac:dyDescent="0.25">
      <c r="A9" s="214" t="s">
        <v>157</v>
      </c>
      <c r="B9" s="214"/>
      <c r="C9" s="214"/>
      <c r="D9" s="214"/>
      <c r="E9" s="214"/>
      <c r="F9" s="214"/>
      <c r="G9" s="214"/>
    </row>
    <row r="10" spans="1:8" x14ac:dyDescent="0.25">
      <c r="A10" s="214" t="s">
        <v>332</v>
      </c>
      <c r="B10" s="214"/>
      <c r="C10" s="214"/>
      <c r="D10" s="214"/>
      <c r="E10" s="214"/>
      <c r="F10" s="214"/>
      <c r="G10" s="214"/>
      <c r="H10" s="198"/>
    </row>
    <row r="11" spans="1:8" x14ac:dyDescent="0.25">
      <c r="A11" s="214" t="s">
        <v>333</v>
      </c>
      <c r="B11" s="214"/>
      <c r="C11" s="214"/>
      <c r="D11" s="214"/>
      <c r="E11" s="214"/>
      <c r="F11" s="214"/>
      <c r="G11" s="214"/>
      <c r="H11" s="198"/>
    </row>
    <row r="12" spans="1:8" x14ac:dyDescent="0.25">
      <c r="A12" s="214" t="s">
        <v>331</v>
      </c>
      <c r="B12" s="214"/>
      <c r="C12" s="214"/>
      <c r="D12" s="214"/>
      <c r="E12" s="214"/>
      <c r="F12" s="214"/>
      <c r="G12" s="214"/>
      <c r="H12" s="198"/>
    </row>
    <row r="14" spans="1:8" ht="24" customHeight="1" x14ac:dyDescent="0.25">
      <c r="A14" s="216" t="s">
        <v>299</v>
      </c>
      <c r="B14" s="216"/>
      <c r="C14" s="216"/>
      <c r="D14" s="216"/>
      <c r="E14" s="216"/>
      <c r="F14" s="216"/>
      <c r="G14" s="216"/>
    </row>
    <row r="15" spans="1:8" ht="35.1" customHeight="1" x14ac:dyDescent="0.25">
      <c r="A15" s="180" t="s">
        <v>151</v>
      </c>
      <c r="B15" s="180" t="s">
        <v>161</v>
      </c>
      <c r="C15" s="180" t="s">
        <v>159</v>
      </c>
      <c r="D15" s="180" t="s">
        <v>111</v>
      </c>
      <c r="E15" s="173" t="s">
        <v>155</v>
      </c>
      <c r="F15" s="180" t="s">
        <v>160</v>
      </c>
      <c r="G15" s="206" t="s">
        <v>152</v>
      </c>
    </row>
    <row r="16" spans="1:8" ht="78" customHeight="1" x14ac:dyDescent="0.25">
      <c r="A16" s="186">
        <v>1</v>
      </c>
      <c r="B16" s="186" t="s">
        <v>162</v>
      </c>
      <c r="C16" s="175" t="s">
        <v>297</v>
      </c>
      <c r="D16" s="186" t="s">
        <v>153</v>
      </c>
      <c r="E16" s="186">
        <v>0</v>
      </c>
      <c r="F16" s="192">
        <v>0</v>
      </c>
      <c r="G16" s="192">
        <f>E16*F16</f>
        <v>0</v>
      </c>
    </row>
    <row r="17" spans="1:7" ht="95.1" customHeight="1" x14ac:dyDescent="0.25">
      <c r="A17" s="193">
        <v>2</v>
      </c>
      <c r="B17" s="193" t="s">
        <v>163</v>
      </c>
      <c r="C17" s="188" t="s">
        <v>298</v>
      </c>
      <c r="D17" s="193" t="s">
        <v>153</v>
      </c>
      <c r="E17" s="193">
        <v>0</v>
      </c>
      <c r="F17" s="194">
        <v>0</v>
      </c>
      <c r="G17" s="194">
        <f t="shared" ref="G17:G22" si="0">E17*F17</f>
        <v>0</v>
      </c>
    </row>
    <row r="18" spans="1:7" ht="35.1" customHeight="1" x14ac:dyDescent="0.25">
      <c r="A18" s="186">
        <v>3</v>
      </c>
      <c r="B18" s="186" t="s">
        <v>236</v>
      </c>
      <c r="C18" s="175" t="s">
        <v>240</v>
      </c>
      <c r="D18" s="186" t="s">
        <v>153</v>
      </c>
      <c r="E18" s="186">
        <v>0</v>
      </c>
      <c r="F18" s="192">
        <v>0</v>
      </c>
      <c r="G18" s="192">
        <f t="shared" si="0"/>
        <v>0</v>
      </c>
    </row>
    <row r="19" spans="1:7" ht="35.1" customHeight="1" x14ac:dyDescent="0.25">
      <c r="A19" s="193">
        <v>4</v>
      </c>
      <c r="B19" s="193" t="s">
        <v>237</v>
      </c>
      <c r="C19" s="188" t="s">
        <v>241</v>
      </c>
      <c r="D19" s="193" t="s">
        <v>153</v>
      </c>
      <c r="E19" s="193">
        <v>0</v>
      </c>
      <c r="F19" s="194">
        <v>0</v>
      </c>
      <c r="G19" s="194">
        <f t="shared" si="0"/>
        <v>0</v>
      </c>
    </row>
    <row r="20" spans="1:7" ht="35.1" customHeight="1" x14ac:dyDescent="0.25">
      <c r="A20" s="187">
        <v>5</v>
      </c>
      <c r="B20" s="187" t="s">
        <v>238</v>
      </c>
      <c r="C20" s="189" t="s">
        <v>242</v>
      </c>
      <c r="D20" s="187" t="s">
        <v>154</v>
      </c>
      <c r="E20" s="187">
        <v>0</v>
      </c>
      <c r="F20" s="177">
        <v>0</v>
      </c>
      <c r="G20" s="177">
        <f t="shared" si="0"/>
        <v>0</v>
      </c>
    </row>
    <row r="21" spans="1:7" ht="204" customHeight="1" x14ac:dyDescent="0.25">
      <c r="A21" s="193">
        <v>6</v>
      </c>
      <c r="B21" s="193" t="s">
        <v>239</v>
      </c>
      <c r="C21" s="190" t="s">
        <v>243</v>
      </c>
      <c r="D21" s="193" t="s">
        <v>154</v>
      </c>
      <c r="E21" s="193">
        <v>0</v>
      </c>
      <c r="F21" s="194">
        <v>0</v>
      </c>
      <c r="G21" s="194">
        <f t="shared" si="0"/>
        <v>0</v>
      </c>
    </row>
    <row r="22" spans="1:7" ht="50.1" customHeight="1" x14ac:dyDescent="0.25">
      <c r="A22" s="187">
        <v>7</v>
      </c>
      <c r="B22" s="187" t="s">
        <v>309</v>
      </c>
      <c r="C22" s="197" t="s">
        <v>310</v>
      </c>
      <c r="D22" s="187" t="s">
        <v>153</v>
      </c>
      <c r="E22" s="187">
        <v>0</v>
      </c>
      <c r="F22" s="177">
        <v>0</v>
      </c>
      <c r="G22" s="177">
        <f t="shared" si="0"/>
        <v>0</v>
      </c>
    </row>
    <row r="23" spans="1:7" ht="24" customHeight="1" x14ac:dyDescent="0.25">
      <c r="A23" s="216" t="s">
        <v>152</v>
      </c>
      <c r="B23" s="216"/>
      <c r="C23" s="216"/>
      <c r="D23" s="216"/>
      <c r="E23" s="216"/>
      <c r="F23" s="216"/>
      <c r="G23" s="179">
        <f>SUM(G16:G22)</f>
        <v>0</v>
      </c>
    </row>
    <row r="24" spans="1:7" ht="24" customHeight="1" x14ac:dyDescent="0.25">
      <c r="A24" s="216" t="s">
        <v>367</v>
      </c>
      <c r="B24" s="216"/>
      <c r="C24" s="216"/>
      <c r="D24" s="216"/>
      <c r="E24" s="216"/>
      <c r="F24" s="216"/>
      <c r="G24" s="179">
        <v>0</v>
      </c>
    </row>
    <row r="26" spans="1:7" ht="20.100000000000001" customHeight="1" x14ac:dyDescent="0.25">
      <c r="A26" s="412" t="s">
        <v>353</v>
      </c>
      <c r="B26" s="412"/>
      <c r="C26" s="412"/>
      <c r="D26" s="412"/>
      <c r="E26" s="412"/>
      <c r="F26" s="412"/>
      <c r="G26" s="412"/>
    </row>
    <row r="27" spans="1:7" ht="20.100000000000001" customHeight="1" x14ac:dyDescent="0.25">
      <c r="A27" s="411" t="s">
        <v>354</v>
      </c>
      <c r="B27" s="411"/>
      <c r="C27" s="411"/>
      <c r="D27" s="411"/>
      <c r="E27" s="411"/>
      <c r="F27" s="411"/>
      <c r="G27" s="411"/>
    </row>
  </sheetData>
  <sheetProtection algorithmName="SHA-512" hashValue="ELN6jCRBDY0cT5DSNohOCndskUr7LHPXJw1vyvHcmDvGXnWj8+tzW5SsF3hiRvPVhIzxin68D5o5WuchMRP6Bg==" saltValue="JE9X87FCDsK6x2MS8+wx5g==" spinCount="100000" sheet="1" objects="1" scenarios="1"/>
  <mergeCells count="12">
    <mergeCell ref="A27:G27"/>
    <mergeCell ref="A24:F24"/>
    <mergeCell ref="A14:G14"/>
    <mergeCell ref="A23:F23"/>
    <mergeCell ref="A1:G6"/>
    <mergeCell ref="A7:G7"/>
    <mergeCell ref="A8:G8"/>
    <mergeCell ref="A9:G9"/>
    <mergeCell ref="A10:G10"/>
    <mergeCell ref="A11:G11"/>
    <mergeCell ref="A12:G12"/>
    <mergeCell ref="A26:G26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zoomScale="110" zoomScaleNormal="110" workbookViewId="0">
      <selection sqref="A1:G6"/>
    </sheetView>
  </sheetViews>
  <sheetFormatPr defaultRowHeight="15" x14ac:dyDescent="0.25"/>
  <cols>
    <col min="1" max="1" width="5.42578125" bestFit="1" customWidth="1"/>
    <col min="2" max="2" width="20.42578125" customWidth="1"/>
    <col min="3" max="3" width="48.42578125" customWidth="1"/>
    <col min="4" max="4" width="19.7109375" bestFit="1" customWidth="1"/>
    <col min="5" max="5" width="13.140625" customWidth="1"/>
    <col min="6" max="6" width="23" bestFit="1" customWidth="1"/>
    <col min="7" max="7" width="13.140625" bestFit="1" customWidth="1"/>
  </cols>
  <sheetData>
    <row r="1" spans="1:7" x14ac:dyDescent="0.25">
      <c r="A1" s="215"/>
      <c r="B1" s="215"/>
      <c r="C1" s="215"/>
      <c r="D1" s="215"/>
      <c r="E1" s="215"/>
      <c r="F1" s="215"/>
      <c r="G1" s="215"/>
    </row>
    <row r="2" spans="1:7" x14ac:dyDescent="0.25">
      <c r="A2" s="215"/>
      <c r="B2" s="215"/>
      <c r="C2" s="215"/>
      <c r="D2" s="215"/>
      <c r="E2" s="215"/>
      <c r="F2" s="215"/>
      <c r="G2" s="215"/>
    </row>
    <row r="3" spans="1:7" x14ac:dyDescent="0.25">
      <c r="A3" s="215"/>
      <c r="B3" s="215"/>
      <c r="C3" s="215"/>
      <c r="D3" s="215"/>
      <c r="E3" s="215"/>
      <c r="F3" s="215"/>
      <c r="G3" s="215"/>
    </row>
    <row r="4" spans="1:7" x14ac:dyDescent="0.25">
      <c r="A4" s="215"/>
      <c r="B4" s="215"/>
      <c r="C4" s="215"/>
      <c r="D4" s="215"/>
      <c r="E4" s="215"/>
      <c r="F4" s="215"/>
      <c r="G4" s="215"/>
    </row>
    <row r="5" spans="1:7" x14ac:dyDescent="0.25">
      <c r="A5" s="215"/>
      <c r="B5" s="215"/>
      <c r="C5" s="215"/>
      <c r="D5" s="215"/>
      <c r="E5" s="215"/>
      <c r="F5" s="215"/>
      <c r="G5" s="215"/>
    </row>
    <row r="6" spans="1:7" x14ac:dyDescent="0.25">
      <c r="A6" s="215"/>
      <c r="B6" s="215"/>
      <c r="C6" s="215"/>
      <c r="D6" s="215"/>
      <c r="E6" s="215"/>
      <c r="F6" s="215"/>
      <c r="G6" s="215"/>
    </row>
    <row r="7" spans="1:7" x14ac:dyDescent="0.25">
      <c r="A7" s="214" t="s">
        <v>158</v>
      </c>
      <c r="B7" s="214"/>
      <c r="C7" s="214"/>
      <c r="D7" s="214"/>
      <c r="E7" s="214"/>
      <c r="F7" s="214"/>
      <c r="G7" s="214"/>
    </row>
    <row r="8" spans="1:7" x14ac:dyDescent="0.25">
      <c r="A8" s="214" t="s">
        <v>156</v>
      </c>
      <c r="B8" s="214"/>
      <c r="C8" s="214"/>
      <c r="D8" s="214"/>
      <c r="E8" s="214"/>
      <c r="F8" s="214"/>
      <c r="G8" s="214"/>
    </row>
    <row r="9" spans="1:7" x14ac:dyDescent="0.25">
      <c r="A9" s="214" t="s">
        <v>157</v>
      </c>
      <c r="B9" s="214"/>
      <c r="C9" s="214"/>
      <c r="D9" s="214"/>
      <c r="E9" s="214"/>
      <c r="F9" s="214"/>
      <c r="G9" s="214"/>
    </row>
    <row r="10" spans="1:7" x14ac:dyDescent="0.25">
      <c r="A10" s="214" t="s">
        <v>332</v>
      </c>
      <c r="B10" s="214"/>
      <c r="C10" s="214"/>
      <c r="D10" s="214"/>
      <c r="E10" s="214"/>
      <c r="F10" s="214"/>
      <c r="G10" s="214"/>
    </row>
    <row r="11" spans="1:7" x14ac:dyDescent="0.25">
      <c r="A11" s="214" t="s">
        <v>333</v>
      </c>
      <c r="B11" s="214"/>
      <c r="C11" s="214"/>
      <c r="D11" s="214"/>
      <c r="E11" s="214"/>
      <c r="F11" s="214"/>
      <c r="G11" s="214"/>
    </row>
    <row r="12" spans="1:7" x14ac:dyDescent="0.25">
      <c r="A12" s="214" t="s">
        <v>331</v>
      </c>
      <c r="B12" s="214"/>
      <c r="C12" s="214"/>
      <c r="D12" s="214"/>
      <c r="E12" s="214"/>
      <c r="F12" s="214"/>
      <c r="G12" s="214"/>
    </row>
    <row r="14" spans="1:7" ht="24" customHeight="1" x14ac:dyDescent="0.25">
      <c r="A14" s="216" t="s">
        <v>164</v>
      </c>
      <c r="B14" s="216"/>
      <c r="C14" s="216"/>
      <c r="D14" s="216"/>
      <c r="E14" s="216"/>
      <c r="F14" s="216"/>
      <c r="G14" s="216"/>
    </row>
    <row r="15" spans="1:7" ht="35.1" customHeight="1" x14ac:dyDescent="0.25">
      <c r="A15" s="180" t="s">
        <v>151</v>
      </c>
      <c r="B15" s="180" t="s">
        <v>244</v>
      </c>
      <c r="C15" s="180" t="s">
        <v>159</v>
      </c>
      <c r="D15" s="191" t="s">
        <v>111</v>
      </c>
      <c r="E15" s="195" t="s">
        <v>155</v>
      </c>
      <c r="F15" s="191" t="s">
        <v>160</v>
      </c>
      <c r="G15" s="191" t="s">
        <v>152</v>
      </c>
    </row>
    <row r="16" spans="1:7" ht="35.1" customHeight="1" x14ac:dyDescent="0.25">
      <c r="A16" s="187">
        <v>1</v>
      </c>
      <c r="B16" s="189" t="s">
        <v>300</v>
      </c>
      <c r="C16" s="189" t="s">
        <v>245</v>
      </c>
      <c r="D16" s="187" t="s">
        <v>153</v>
      </c>
      <c r="E16" s="187">
        <v>0</v>
      </c>
      <c r="F16" s="177">
        <v>0</v>
      </c>
      <c r="G16" s="177">
        <f>E16*F16</f>
        <v>0</v>
      </c>
    </row>
    <row r="17" spans="1:7" ht="50.1" customHeight="1" x14ac:dyDescent="0.25">
      <c r="A17" s="193">
        <v>2</v>
      </c>
      <c r="B17" s="188" t="s">
        <v>301</v>
      </c>
      <c r="C17" s="188" t="s">
        <v>246</v>
      </c>
      <c r="D17" s="193" t="s">
        <v>153</v>
      </c>
      <c r="E17" s="193">
        <v>0</v>
      </c>
      <c r="F17" s="194">
        <v>0</v>
      </c>
      <c r="G17" s="194">
        <f t="shared" ref="G17:G24" si="0">E17*F17</f>
        <v>0</v>
      </c>
    </row>
    <row r="18" spans="1:7" ht="50.1" customHeight="1" x14ac:dyDescent="0.25">
      <c r="A18" s="187">
        <v>3</v>
      </c>
      <c r="B18" s="189" t="s">
        <v>302</v>
      </c>
      <c r="C18" s="189" t="s">
        <v>247</v>
      </c>
      <c r="D18" s="187" t="s">
        <v>153</v>
      </c>
      <c r="E18" s="187">
        <v>0</v>
      </c>
      <c r="F18" s="177">
        <v>0</v>
      </c>
      <c r="G18" s="177">
        <f t="shared" si="0"/>
        <v>0</v>
      </c>
    </row>
    <row r="19" spans="1:7" ht="69.95" customHeight="1" x14ac:dyDescent="0.25">
      <c r="A19" s="193">
        <v>4</v>
      </c>
      <c r="B19" s="188" t="s">
        <v>303</v>
      </c>
      <c r="C19" s="188" t="s">
        <v>248</v>
      </c>
      <c r="D19" s="193" t="s">
        <v>153</v>
      </c>
      <c r="E19" s="193">
        <v>0</v>
      </c>
      <c r="F19" s="194">
        <v>0</v>
      </c>
      <c r="G19" s="194">
        <f t="shared" si="0"/>
        <v>0</v>
      </c>
    </row>
    <row r="20" spans="1:7" ht="50.1" customHeight="1" x14ac:dyDescent="0.25">
      <c r="A20" s="187">
        <v>5</v>
      </c>
      <c r="B20" s="189" t="s">
        <v>304</v>
      </c>
      <c r="C20" s="189" t="s">
        <v>249</v>
      </c>
      <c r="D20" s="187" t="s">
        <v>153</v>
      </c>
      <c r="E20" s="187">
        <v>0</v>
      </c>
      <c r="F20" s="177">
        <v>0</v>
      </c>
      <c r="G20" s="177">
        <f t="shared" si="0"/>
        <v>0</v>
      </c>
    </row>
    <row r="21" spans="1:7" ht="35.1" customHeight="1" x14ac:dyDescent="0.25">
      <c r="A21" s="193">
        <v>6</v>
      </c>
      <c r="B21" s="188" t="s">
        <v>305</v>
      </c>
      <c r="C21" s="188" t="s">
        <v>250</v>
      </c>
      <c r="D21" s="193" t="s">
        <v>153</v>
      </c>
      <c r="E21" s="193">
        <v>0</v>
      </c>
      <c r="F21" s="194">
        <v>0</v>
      </c>
      <c r="G21" s="194">
        <f t="shared" si="0"/>
        <v>0</v>
      </c>
    </row>
    <row r="22" spans="1:7" s="163" customFormat="1" ht="68.099999999999994" customHeight="1" x14ac:dyDescent="0.25">
      <c r="A22" s="187">
        <v>7</v>
      </c>
      <c r="B22" s="189" t="s">
        <v>306</v>
      </c>
      <c r="C22" s="189" t="s">
        <v>251</v>
      </c>
      <c r="D22" s="187" t="s">
        <v>154</v>
      </c>
      <c r="E22" s="187">
        <v>0</v>
      </c>
      <c r="F22" s="177">
        <v>0</v>
      </c>
      <c r="G22" s="177">
        <f t="shared" si="0"/>
        <v>0</v>
      </c>
    </row>
    <row r="23" spans="1:7" ht="95.1" customHeight="1" x14ac:dyDescent="0.25">
      <c r="A23" s="193">
        <v>8</v>
      </c>
      <c r="B23" s="188" t="s">
        <v>252</v>
      </c>
      <c r="C23" s="188" t="s">
        <v>253</v>
      </c>
      <c r="D23" s="193" t="s">
        <v>154</v>
      </c>
      <c r="E23" s="193">
        <v>0</v>
      </c>
      <c r="F23" s="194">
        <v>0</v>
      </c>
      <c r="G23" s="194">
        <f t="shared" si="0"/>
        <v>0</v>
      </c>
    </row>
    <row r="24" spans="1:7" ht="65.099999999999994" customHeight="1" x14ac:dyDescent="0.25">
      <c r="A24" s="187">
        <v>9</v>
      </c>
      <c r="B24" s="189" t="s">
        <v>307</v>
      </c>
      <c r="C24" s="189" t="s">
        <v>254</v>
      </c>
      <c r="D24" s="187" t="s">
        <v>154</v>
      </c>
      <c r="E24" s="187">
        <v>0</v>
      </c>
      <c r="F24" s="177">
        <v>0</v>
      </c>
      <c r="G24" s="177">
        <f t="shared" si="0"/>
        <v>0</v>
      </c>
    </row>
    <row r="25" spans="1:7" ht="140.1" customHeight="1" x14ac:dyDescent="0.25">
      <c r="A25" s="193">
        <v>10</v>
      </c>
      <c r="B25" s="188" t="s">
        <v>308</v>
      </c>
      <c r="C25" s="188" t="s">
        <v>255</v>
      </c>
      <c r="D25" s="193" t="s">
        <v>154</v>
      </c>
      <c r="E25" s="193">
        <v>0</v>
      </c>
      <c r="F25" s="194">
        <v>0</v>
      </c>
      <c r="G25" s="194">
        <f>E25*F25</f>
        <v>0</v>
      </c>
    </row>
    <row r="26" spans="1:7" ht="24" customHeight="1" x14ac:dyDescent="0.25">
      <c r="A26" s="216" t="s">
        <v>152</v>
      </c>
      <c r="B26" s="216"/>
      <c r="C26" s="216"/>
      <c r="D26" s="216"/>
      <c r="E26" s="216"/>
      <c r="F26" s="216"/>
      <c r="G26" s="179">
        <f>SUM(G16:G25)</f>
        <v>0</v>
      </c>
    </row>
    <row r="27" spans="1:7" ht="24" customHeight="1" x14ac:dyDescent="0.25">
      <c r="A27" s="216" t="s">
        <v>368</v>
      </c>
      <c r="B27" s="216"/>
      <c r="C27" s="216"/>
      <c r="D27" s="216"/>
      <c r="E27" s="216"/>
      <c r="F27" s="216"/>
      <c r="G27" s="179">
        <v>0</v>
      </c>
    </row>
    <row r="29" spans="1:7" ht="20.100000000000001" customHeight="1" x14ac:dyDescent="0.25">
      <c r="A29" s="412" t="s">
        <v>353</v>
      </c>
      <c r="B29" s="412"/>
      <c r="C29" s="412"/>
      <c r="D29" s="412"/>
      <c r="E29" s="412"/>
      <c r="F29" s="412"/>
      <c r="G29" s="412"/>
    </row>
    <row r="30" spans="1:7" ht="20.100000000000001" customHeight="1" x14ac:dyDescent="0.25">
      <c r="A30" s="411" t="s">
        <v>369</v>
      </c>
      <c r="B30" s="411"/>
      <c r="C30" s="411"/>
      <c r="D30" s="411"/>
      <c r="E30" s="411"/>
      <c r="F30" s="411"/>
      <c r="G30" s="411"/>
    </row>
  </sheetData>
  <sheetProtection algorithmName="SHA-512" hashValue="MgDCwxVWe89E58IJlV2oPsmHKwCH2dr9WjuCoXV0OMt1HFnn2WpTY95+JzBdPGK76ag3BpcgXtT2tPwX+AdFiw==" saltValue="MGY/Hk6nujDcN8VjRnw5gg==" spinCount="100000" sheet="1" objects="1" scenarios="1"/>
  <mergeCells count="12">
    <mergeCell ref="A30:G30"/>
    <mergeCell ref="A14:G14"/>
    <mergeCell ref="A26:F26"/>
    <mergeCell ref="A27:F27"/>
    <mergeCell ref="A1:G6"/>
    <mergeCell ref="A7:G7"/>
    <mergeCell ref="A8:G8"/>
    <mergeCell ref="A9:G9"/>
    <mergeCell ref="A10:G10"/>
    <mergeCell ref="A11:G11"/>
    <mergeCell ref="A12:G12"/>
    <mergeCell ref="A29:G29"/>
  </mergeCells>
  <printOptions horizontalCentered="1"/>
  <pageMargins left="0.19685039370078741" right="0.19685039370078741" top="0.39370078740157483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zoomScale="110" zoomScaleNormal="110" workbookViewId="0">
      <selection sqref="A1:G6"/>
    </sheetView>
  </sheetViews>
  <sheetFormatPr defaultRowHeight="15" x14ac:dyDescent="0.25"/>
  <cols>
    <col min="1" max="1" width="5.7109375" customWidth="1"/>
    <col min="2" max="2" width="35.7109375" customWidth="1"/>
    <col min="3" max="7" width="15.7109375" customWidth="1"/>
  </cols>
  <sheetData>
    <row r="1" spans="1:7" x14ac:dyDescent="0.25">
      <c r="A1" s="215"/>
      <c r="B1" s="215"/>
      <c r="C1" s="215"/>
      <c r="D1" s="215"/>
      <c r="E1" s="215"/>
      <c r="F1" s="215"/>
      <c r="G1" s="215"/>
    </row>
    <row r="2" spans="1:7" x14ac:dyDescent="0.25">
      <c r="A2" s="215"/>
      <c r="B2" s="215"/>
      <c r="C2" s="215"/>
      <c r="D2" s="215"/>
      <c r="E2" s="215"/>
      <c r="F2" s="215"/>
      <c r="G2" s="215"/>
    </row>
    <row r="3" spans="1:7" x14ac:dyDescent="0.25">
      <c r="A3" s="215"/>
      <c r="B3" s="215"/>
      <c r="C3" s="215"/>
      <c r="D3" s="215"/>
      <c r="E3" s="215"/>
      <c r="F3" s="215"/>
      <c r="G3" s="215"/>
    </row>
    <row r="4" spans="1:7" x14ac:dyDescent="0.25">
      <c r="A4" s="215"/>
      <c r="B4" s="215"/>
      <c r="C4" s="215"/>
      <c r="D4" s="215"/>
      <c r="E4" s="215"/>
      <c r="F4" s="215"/>
      <c r="G4" s="215"/>
    </row>
    <row r="5" spans="1:7" x14ac:dyDescent="0.25">
      <c r="A5" s="215"/>
      <c r="B5" s="215"/>
      <c r="C5" s="215"/>
      <c r="D5" s="215"/>
      <c r="E5" s="215"/>
      <c r="F5" s="215"/>
      <c r="G5" s="215"/>
    </row>
    <row r="6" spans="1:7" x14ac:dyDescent="0.25">
      <c r="A6" s="215"/>
      <c r="B6" s="215"/>
      <c r="C6" s="215"/>
      <c r="D6" s="215"/>
      <c r="E6" s="215"/>
      <c r="F6" s="215"/>
      <c r="G6" s="215"/>
    </row>
    <row r="7" spans="1:7" x14ac:dyDescent="0.25">
      <c r="A7" s="214" t="s">
        <v>158</v>
      </c>
      <c r="B7" s="214"/>
      <c r="C7" s="214"/>
      <c r="D7" s="214"/>
      <c r="E7" s="214"/>
      <c r="F7" s="214"/>
      <c r="G7" s="214"/>
    </row>
    <row r="8" spans="1:7" x14ac:dyDescent="0.25">
      <c r="A8" s="214" t="s">
        <v>156</v>
      </c>
      <c r="B8" s="214"/>
      <c r="C8" s="214"/>
      <c r="D8" s="214"/>
      <c r="E8" s="214"/>
      <c r="F8" s="214"/>
      <c r="G8" s="214"/>
    </row>
    <row r="9" spans="1:7" x14ac:dyDescent="0.25">
      <c r="A9" s="214" t="s">
        <v>157</v>
      </c>
      <c r="B9" s="214"/>
      <c r="C9" s="214"/>
      <c r="D9" s="214"/>
      <c r="E9" s="214"/>
      <c r="F9" s="214"/>
      <c r="G9" s="214"/>
    </row>
    <row r="10" spans="1:7" x14ac:dyDescent="0.25">
      <c r="A10" s="214" t="s">
        <v>332</v>
      </c>
      <c r="B10" s="214"/>
      <c r="C10" s="214"/>
      <c r="D10" s="214"/>
      <c r="E10" s="214"/>
      <c r="F10" s="214"/>
      <c r="G10" s="214"/>
    </row>
    <row r="11" spans="1:7" x14ac:dyDescent="0.25">
      <c r="A11" s="214" t="s">
        <v>333</v>
      </c>
      <c r="B11" s="214"/>
      <c r="C11" s="214"/>
      <c r="D11" s="214"/>
      <c r="E11" s="214"/>
      <c r="F11" s="214"/>
      <c r="G11" s="214"/>
    </row>
    <row r="12" spans="1:7" x14ac:dyDescent="0.25">
      <c r="A12" s="214" t="s">
        <v>331</v>
      </c>
      <c r="B12" s="214"/>
      <c r="C12" s="214"/>
      <c r="D12" s="214"/>
      <c r="E12" s="214"/>
      <c r="F12" s="214"/>
      <c r="G12" s="214"/>
    </row>
    <row r="14" spans="1:7" ht="24.95" customHeight="1" x14ac:dyDescent="0.25">
      <c r="A14" s="216" t="s">
        <v>128</v>
      </c>
      <c r="B14" s="216"/>
      <c r="C14" s="216"/>
      <c r="D14" s="216"/>
      <c r="E14" s="216"/>
      <c r="F14" s="216"/>
      <c r="G14" s="216"/>
    </row>
    <row r="15" spans="1:7" ht="24.95" customHeight="1" x14ac:dyDescent="0.25">
      <c r="A15" s="201" t="s">
        <v>151</v>
      </c>
      <c r="B15" s="201" t="s">
        <v>361</v>
      </c>
      <c r="C15" s="201" t="s">
        <v>155</v>
      </c>
      <c r="D15" s="201" t="s">
        <v>362</v>
      </c>
      <c r="E15" s="201" t="s">
        <v>363</v>
      </c>
      <c r="F15" s="201" t="s">
        <v>364</v>
      </c>
      <c r="G15" s="201" t="s">
        <v>365</v>
      </c>
    </row>
    <row r="16" spans="1:7" ht="24.95" customHeight="1" x14ac:dyDescent="0.25">
      <c r="A16" s="203">
        <v>1</v>
      </c>
      <c r="B16" s="203" t="s">
        <v>374</v>
      </c>
      <c r="C16" s="203">
        <v>1</v>
      </c>
      <c r="D16" s="192">
        <v>0</v>
      </c>
      <c r="E16" s="192">
        <v>0</v>
      </c>
      <c r="F16" s="192">
        <v>0</v>
      </c>
      <c r="G16" s="204">
        <f>(D16+E16+F16)/3</f>
        <v>0</v>
      </c>
    </row>
    <row r="17" spans="1:7" ht="24.95" customHeight="1" x14ac:dyDescent="0.25">
      <c r="A17" s="202">
        <v>2</v>
      </c>
      <c r="B17" s="202" t="s">
        <v>69</v>
      </c>
      <c r="C17" s="202">
        <v>1</v>
      </c>
      <c r="D17" s="194">
        <v>0</v>
      </c>
      <c r="E17" s="194">
        <v>0</v>
      </c>
      <c r="F17" s="194">
        <v>0</v>
      </c>
      <c r="G17" s="205">
        <f>(D17+E17+F17)/3</f>
        <v>0</v>
      </c>
    </row>
    <row r="18" spans="1:7" x14ac:dyDescent="0.25">
      <c r="A18" s="163"/>
      <c r="B18" s="163"/>
      <c r="C18" s="163"/>
      <c r="D18" s="163"/>
      <c r="E18" s="163"/>
      <c r="F18" s="163"/>
      <c r="G18" s="163"/>
    </row>
    <row r="19" spans="1:7" ht="20.100000000000001" customHeight="1" x14ac:dyDescent="0.25">
      <c r="A19" s="413" t="s">
        <v>353</v>
      </c>
      <c r="B19" s="413"/>
      <c r="C19" s="413"/>
      <c r="D19" s="413"/>
      <c r="E19" s="413"/>
      <c r="F19" s="413"/>
      <c r="G19" s="413"/>
    </row>
    <row r="20" spans="1:7" ht="20.100000000000001" customHeight="1" x14ac:dyDescent="0.25">
      <c r="A20" s="414" t="s">
        <v>366</v>
      </c>
      <c r="B20" s="414"/>
      <c r="C20" s="414"/>
      <c r="D20" s="414"/>
      <c r="E20" s="414"/>
      <c r="F20" s="414"/>
      <c r="G20" s="414"/>
    </row>
    <row r="21" spans="1:7" x14ac:dyDescent="0.25">
      <c r="A21" s="163"/>
      <c r="B21" s="163"/>
      <c r="C21" s="163"/>
      <c r="D21" s="163"/>
      <c r="E21" s="163"/>
      <c r="F21" s="163"/>
      <c r="G21" s="163"/>
    </row>
  </sheetData>
  <sheetProtection algorithmName="SHA-512" hashValue="cvQnR67vZhWFPy4IilT8ddYIaTHEkiC6hf1sg/m8+icA4g2C+obQC5zY9bQNO0IPoNKjllMgAE5eubjhD1ZUPQ==" saltValue="MlfIwGxsAZfWWLjvBu+GDg==" spinCount="100000" sheet="1" objects="1" scenarios="1"/>
  <mergeCells count="10">
    <mergeCell ref="A12:G12"/>
    <mergeCell ref="A14:G14"/>
    <mergeCell ref="A19:G19"/>
    <mergeCell ref="A20:G20"/>
    <mergeCell ref="A1:G6"/>
    <mergeCell ref="A7:G7"/>
    <mergeCell ref="A8:G8"/>
    <mergeCell ref="A9:G9"/>
    <mergeCell ref="A10:G10"/>
    <mergeCell ref="A11:G11"/>
  </mergeCells>
  <printOptions horizontalCentered="1"/>
  <pageMargins left="0.78740157480314965" right="0.78740157480314965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RESUMO DOS CUSTOS</vt:lpstr>
      <vt:lpstr>PLANILHA COZINHEIRO</vt:lpstr>
      <vt:lpstr>PLANILHA AUXILIAR DE COZINHA</vt:lpstr>
      <vt:lpstr>FUND. LEGAL - MEMÓRIA CÁLCULO</vt:lpstr>
      <vt:lpstr>UNIFORME</vt:lpstr>
      <vt:lpstr>EPI'S</vt:lpstr>
      <vt:lpstr>BENEFÍCIOS MENSAIS E DIÁRIOS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Profº Walter Gouvea</dc:creator>
  <cp:lastModifiedBy>Marcos Oliveira de Carvalho</cp:lastModifiedBy>
  <cp:lastPrinted>2023-06-02T13:49:43Z</cp:lastPrinted>
  <dcterms:created xsi:type="dcterms:W3CDTF">2017-09-20T01:52:03Z</dcterms:created>
  <dcterms:modified xsi:type="dcterms:W3CDTF">2024-02-15T15:31:26Z</dcterms:modified>
</cp:coreProperties>
</file>